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380"/>
  </bookViews>
  <sheets>
    <sheet name=" Budge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<sst xmlns="http://schemas.openxmlformats.org/spreadsheetml/2006/main" count="64" uniqueCount="49">
  <si>
    <t xml:space="preserve"> TRUST GUARANTEE COMMUNITY DEVELOPMENT AID (TGCDA)   </t>
  </si>
  <si>
    <t>PROJECT TITLE: Hot meals and education for 200 street girls and boys</t>
  </si>
  <si>
    <t>Budget Lines</t>
  </si>
  <si>
    <t>Cost Breakdown</t>
  </si>
  <si>
    <t>Description of Unit</t>
  </si>
  <si>
    <t xml:space="preserve">Quantity </t>
  </si>
  <si>
    <t>Unit Cost</t>
  </si>
  <si>
    <t>Months</t>
  </si>
  <si>
    <t>% Charged to the Project</t>
  </si>
  <si>
    <t xml:space="preserve">Total Budget </t>
  </si>
  <si>
    <t>Budget Notes</t>
  </si>
  <si>
    <t>A. Supplies, Commodities and materials</t>
  </si>
  <si>
    <t>Hot meals and refreshments</t>
  </si>
  <si>
    <t>Persons</t>
  </si>
  <si>
    <t>Cost allocated to 3 hot and nutritious meals and refreshments for 200 children for a period of 12 months. The cost per month being as follows: Breakfast: USD10, Lunch USD15, Dinner USD15, water, fruits and refreshments: 5 USD. Total cost calculated as follows: 200 Persons*45 USD* 12 Months</t>
  </si>
  <si>
    <t>Hygiene Kits- Boys (Soap, tooth paste, tooth brush, water bucket, towel, 4 pieces of age appropriate underwears, sandals)</t>
  </si>
  <si>
    <t>Kits</t>
  </si>
  <si>
    <t xml:space="preserve"> Cost allocated to buyinh hygiene kits for 100 boys comprising of Soap, tooth paste, tooth brush, water bucket, towel, 4 pieces of age appropriate underwears, sandals). Cost per person being USD7. Total Cost calculated as follows: 100 Kits*7USD*12 Months.</t>
  </si>
  <si>
    <t>Hygiene Kits- Girls (Soap, tooth paste, tooth brush, water bucket, towel, 4 pieces of age appropriate underwears, sandals and reusable sanitary pads)</t>
  </si>
  <si>
    <t>Cost allocated to buyinh hygiene kits for 100 girls comprising of Soap, tooth paste, tooth brush, water bucket, towel, 4 pieces of age appropriate underwears, sandals and resusable sanitary pads). Cost per person being USD7. Total Cost calculated as follows: 100 Kits*9USD*12 Months.</t>
  </si>
  <si>
    <t>Learning Kits ( Exercise Books, Text Books, pens and other accessories)</t>
  </si>
  <si>
    <t xml:space="preserve">Cost allocated to procuring Learning Kits ( Exercise Books, Text Books, pens and other accessories) at a cost of USD26 per child for 12 months. Total cost calculated as follows: 200 Kits* USD26 </t>
  </si>
  <si>
    <t>Recreation Kits (balls, jumping rope, chess e.t.c)</t>
  </si>
  <si>
    <t xml:space="preserve"> Cost allocated to procuring Recreation Kits (balls, jumping rope, chess e.t.c) at a cost of USD21 per kit. Total cost calculated as follows: 200Kits*USD21</t>
  </si>
  <si>
    <t xml:space="preserve">School Registration and retention fees </t>
  </si>
  <si>
    <t>Cost allocated to paying school fees (registration and retention) at a cost of USD 45 per child per year. Total cost calculated as follows: 200 children *45* 1 year.</t>
  </si>
  <si>
    <t>School transport</t>
  </si>
  <si>
    <t>Cost allocated to school transport fees for 200 children at a cost of USD90 per child per year. Total cost calculated as follows: 200 children*USD90*1 year</t>
  </si>
  <si>
    <t>Psycho-social support</t>
  </si>
  <si>
    <t xml:space="preserve">Cost allocated to paying per diem for a professional counsellor to conduct psycho-social support to children experincing trauma at a cost of USD100 per day for a period of 60 days in one year. Total cost calculated as follows: 1 Counsellor*USD100 per day*60 days. </t>
  </si>
  <si>
    <t>Life skills training</t>
  </si>
  <si>
    <t xml:space="preserve">Cost allocated to paying per diem for a professional Life Skills Training Facilitator at a cost of USD75 per day for a period of 45 days in one year. Total cost calculated as follows: 1 Facilitator*USD75 per day*45days. </t>
  </si>
  <si>
    <t>Family Tracing and Reunification.</t>
  </si>
  <si>
    <t>Cost allocated to transport cost, FTR Food Package, Case Follow up for a period of 12 months. Cost allocated as follows: USD450*12 Months</t>
  </si>
  <si>
    <t>Sleeping kits (Mat, Blanket and a mosquito net)</t>
  </si>
  <si>
    <t>Cost allocated to procuring 200 Sleeping kits (Mat, Blanket and a mosquito net) for 200 children. Cost calculated as follows: 200 Kits*USD30 per kit</t>
  </si>
  <si>
    <t>Sub-Total B:</t>
  </si>
  <si>
    <t xml:space="preserve"> B: Child Friendly Space Costs</t>
  </si>
  <si>
    <t>Hiring Child Friendly Space</t>
  </si>
  <si>
    <t>Fcaility Hired for a period of 15 months at a cost of USD620 per month. Total cost calculated as follows: USD620* 12 Months</t>
  </si>
  <si>
    <t xml:space="preserve"> Power</t>
  </si>
  <si>
    <t>Cost allocated to paying power bills at a cost of USD178 per month. Total cost calculated as follows: 1 Facility* USD178 per month*12 Months.</t>
  </si>
  <si>
    <t>Water and sewarage services</t>
  </si>
  <si>
    <t>Cost allocated to paying for water and sewarage services  at a cost of USD215 per month. Total cost calculated as follows: 1 Facaility* USD215 per month*12 Months.</t>
  </si>
  <si>
    <t>Security Guards</t>
  </si>
  <si>
    <t>Cost allocated to monthly salary for security guards at a cost of USD120 per person per month. Total cost calculated as follows: 2 pax*USD120* 12 Months.</t>
  </si>
  <si>
    <t>Cleaners</t>
  </si>
  <si>
    <t>Cost allocated to monthly salary for cleaners  at a cost of USD120 per person per month. Total cost calculated as follows: 2 pax*USD120* 12 Months.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</si>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</sst>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(* #,##0_);_(* \(#,##0\);_(* &quot;-&quot;??_);_(@_)"/>
    <numFmt numFmtId="178" formatCode="_(* #,##0.0_);_(* \(#,##0.0\);_(* &quot;-&quot;??_);_(@_)"/>
    <numFmt numFmtId="179" formatCode="_(* #,##0.000000_);_(* \(#,##0.000000\);_(* &quot;-&quot;??_);_(@_)"/>
  </numFmts>
  <fonts count="34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12"/>
      <name val="Arial"/>
      <charset val="134"/>
    </font>
    <font>
      <b/>
      <sz val="10"/>
      <name val="Arial"/>
      <charset val="134"/>
    </font>
    <font>
      <sz val="11"/>
      <name val="Arial"/>
      <charset val="134"/>
    </font>
    <font>
      <sz val="10"/>
      <name val="Arial"/>
      <charset val="134"/>
    </font>
    <font>
      <b/>
      <sz val="10"/>
      <color rgb="FF000000"/>
      <name val="Arial"/>
      <charset val="134"/>
    </font>
    <font>
      <b/>
      <sz val="9"/>
      <color rgb="FF000000"/>
      <name val="Arial"/>
      <charset val="134"/>
    </font>
    <font>
      <sz val="9"/>
      <name val="Calibri"/>
      <charset val="134"/>
      <scheme val="minor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9"/>
      <color rgb="FF000000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6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6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6" fillId="9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 applyProtection="1">
      <alignment vertical="top" wrapText="1"/>
      <protection locked="0"/>
    </xf>
    <xf numFmtId="41" fontId="2" fillId="0" borderId="0" xfId="0" applyNumberFormat="1" applyFont="1" applyAlignment="1" applyProtection="1">
      <alignment horizontal="center" vertical="center" wrapText="1"/>
      <protection locked="0"/>
    </xf>
    <xf numFmtId="41" fontId="3" fillId="0" borderId="0" xfId="0" applyNumberFormat="1" applyFont="1" applyProtection="1">
      <protection locked="0"/>
    </xf>
    <xf numFmtId="177" fontId="4" fillId="0" borderId="0" xfId="1" applyNumberFormat="1" applyFont="1"/>
    <xf numFmtId="41" fontId="5" fillId="0" borderId="0" xfId="0" applyNumberFormat="1" applyFont="1" applyProtection="1">
      <protection locked="0"/>
    </xf>
    <xf numFmtId="0" fontId="4" fillId="0" borderId="0" xfId="0" applyFont="1"/>
    <xf numFmtId="0" fontId="6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 applyProtection="1">
      <alignment vertical="top" wrapText="1"/>
      <protection locked="0"/>
    </xf>
    <xf numFmtId="178" fontId="8" fillId="0" borderId="1" xfId="1" applyNumberFormat="1" applyFont="1" applyFill="1" applyBorder="1" applyAlignment="1" applyProtection="1">
      <alignment vertical="top" wrapText="1"/>
      <protection locked="0"/>
    </xf>
    <xf numFmtId="43" fontId="8" fillId="0" borderId="1" xfId="1" applyFont="1" applyFill="1" applyBorder="1" applyAlignment="1" applyProtection="1">
      <alignment vertical="top" wrapText="1"/>
      <protection locked="0"/>
    </xf>
    <xf numFmtId="9" fontId="8" fillId="0" borderId="1" xfId="1" applyNumberFormat="1" applyFont="1" applyFill="1" applyBorder="1" applyAlignment="1" applyProtection="1">
      <alignment vertical="top" wrapText="1"/>
      <protection locked="0"/>
    </xf>
    <xf numFmtId="41" fontId="9" fillId="4" borderId="1" xfId="1" applyNumberFormat="1" applyFont="1" applyFill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5" borderId="1" xfId="0" applyFont="1" applyFill="1" applyBorder="1" applyAlignment="1" applyProtection="1">
      <alignment vertical="top" wrapText="1"/>
      <protection locked="0"/>
    </xf>
    <xf numFmtId="178" fontId="8" fillId="5" borderId="1" xfId="1" applyNumberFormat="1" applyFont="1" applyFill="1" applyBorder="1" applyAlignment="1" applyProtection="1">
      <alignment vertical="top" wrapText="1"/>
      <protection locked="0"/>
    </xf>
    <xf numFmtId="43" fontId="8" fillId="5" borderId="1" xfId="1" applyFont="1" applyFill="1" applyBorder="1" applyAlignment="1" applyProtection="1">
      <alignment vertical="top" wrapText="1"/>
      <protection locked="0"/>
    </xf>
    <xf numFmtId="9" fontId="8" fillId="5" borderId="1" xfId="1" applyNumberFormat="1" applyFont="1" applyFill="1" applyBorder="1" applyAlignment="1" applyProtection="1">
      <alignment vertical="top" wrapText="1"/>
      <protection locked="0"/>
    </xf>
    <xf numFmtId="0" fontId="8" fillId="5" borderId="1" xfId="0" applyFont="1" applyFill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179" fontId="10" fillId="4" borderId="1" xfId="0" applyNumberFormat="1" applyFont="1" applyFill="1" applyBorder="1" applyAlignment="1">
      <alignment vertical="top" wrapText="1"/>
    </xf>
    <xf numFmtId="41" fontId="7" fillId="4" borderId="1" xfId="1" applyNumberFormat="1" applyFont="1" applyFill="1" applyBorder="1" applyAlignment="1" applyProtection="1">
      <alignment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11" fillId="0" borderId="1" xfId="0" applyFont="1" applyBorder="1" applyAlignment="1" applyProtection="1">
      <alignment vertical="top" wrapText="1"/>
      <protection locked="0"/>
    </xf>
    <xf numFmtId="178" fontId="11" fillId="0" borderId="1" xfId="1" applyNumberFormat="1" applyFont="1" applyFill="1" applyBorder="1" applyAlignment="1" applyProtection="1">
      <alignment vertical="top" wrapText="1"/>
      <protection locked="0"/>
    </xf>
    <xf numFmtId="43" fontId="11" fillId="0" borderId="1" xfId="1" applyFont="1" applyFill="1" applyBorder="1" applyAlignment="1" applyProtection="1">
      <alignment vertical="top" wrapText="1"/>
      <protection locked="0"/>
    </xf>
    <xf numFmtId="9" fontId="11" fillId="0" borderId="1" xfId="1" applyNumberFormat="1" applyFont="1" applyFill="1" applyBorder="1" applyAlignment="1" applyProtection="1">
      <alignment vertical="top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43" fontId="13" fillId="0" borderId="0" xfId="1" applyFont="1" applyBorder="1" applyAlignment="1">
      <alignment horizontal="right"/>
    </xf>
    <xf numFmtId="37" fontId="4" fillId="0" borderId="0" xfId="0" applyNumberFormat="1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374649</xdr:colOff>
      <xdr:row>0</xdr:row>
      <xdr:rowOff>33416</xdr:rowOff>
    </xdr:from>
    <xdr:to>
      <xdr:col>7</xdr:col>
      <xdr:colOff>1320800</xdr:colOff>
      <xdr:row>1</xdr:row>
      <xdr:rowOff>214405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5" y="33020"/>
          <a:ext cx="946785" cy="645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topLeftCell="A8" workbookViewId="0">
      <selection activeCell="H8" sqref="H8"/>
    </sheetView>
  </sheetViews>
  <sheetFormatPr defaultColWidth="8.78095238095238" defaultRowHeight="14.25"/>
  <cols>
    <col min="1" max="1" width="28.7809523809524" style="1" customWidth="1"/>
    <col min="2" max="2" width="8.55238095238095" style="1" customWidth="1"/>
    <col min="3" max="6" width="8.78095238095238" style="1"/>
    <col min="7" max="7" width="11.2190476190476" style="1" customWidth="1"/>
    <col min="8" max="8" width="27" style="1" customWidth="1"/>
    <col min="9" max="11" width="9" style="1" customWidth="1"/>
    <col min="12" max="12" width="10.552380952381" style="1" customWidth="1"/>
    <col min="13" max="16384" width="8.78095238095238" style="1"/>
  </cols>
  <sheetData>
    <row r="1" ht="36.6" customHeight="1" spans="1:7">
      <c r="A1" s="2" t="s">
        <v>0</v>
      </c>
      <c r="B1" s="2"/>
      <c r="C1" s="2"/>
      <c r="D1" s="2"/>
      <c r="E1" s="2"/>
      <c r="F1" s="2"/>
      <c r="G1" s="2"/>
    </row>
    <row r="2" ht="34.95" customHeight="1" spans="1:14">
      <c r="A2" s="3" t="s">
        <v>1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6"/>
      <c r="N2" s="33"/>
    </row>
    <row r="3" spans="1:14">
      <c r="A3" s="3"/>
      <c r="B3" s="5"/>
      <c r="C3" s="5"/>
      <c r="D3" s="5"/>
      <c r="E3" s="5"/>
      <c r="F3" s="5"/>
      <c r="G3" s="5"/>
      <c r="H3" s="6"/>
      <c r="I3" s="6"/>
      <c r="J3" s="6"/>
      <c r="K3" s="6"/>
      <c r="L3" s="34"/>
      <c r="M3" s="34"/>
      <c r="N3" s="34"/>
    </row>
    <row r="4" spans="1:7">
      <c r="A4" s="5"/>
      <c r="B4" s="5"/>
      <c r="C4" s="5"/>
      <c r="D4" s="5"/>
      <c r="E4" s="5"/>
      <c r="F4" s="5"/>
      <c r="G4" s="5"/>
    </row>
    <row r="5" ht="13.5" customHeight="1" spans="1:8">
      <c r="A5" s="7" t="s">
        <v>2</v>
      </c>
      <c r="B5" s="7" t="s">
        <v>3</v>
      </c>
      <c r="C5" s="7"/>
      <c r="D5" s="7"/>
      <c r="E5" s="7"/>
      <c r="F5" s="7"/>
      <c r="G5" s="7"/>
      <c r="H5" s="7"/>
    </row>
    <row r="6" ht="51" spans="1:8">
      <c r="A6" s="7"/>
      <c r="B6" s="7" t="s">
        <v>4</v>
      </c>
      <c r="C6" s="7" t="s">
        <v>5</v>
      </c>
      <c r="D6" s="7" t="s">
        <v>6</v>
      </c>
      <c r="E6" s="7" t="s">
        <v>7</v>
      </c>
      <c r="F6" s="8" t="s">
        <v>8</v>
      </c>
      <c r="G6" s="7" t="s">
        <v>9</v>
      </c>
      <c r="H6" s="7" t="s">
        <v>10</v>
      </c>
    </row>
    <row r="7" ht="24" customHeight="1" spans="1:8">
      <c r="A7" s="9" t="s">
        <v>11</v>
      </c>
      <c r="B7" s="9"/>
      <c r="C7" s="9"/>
      <c r="D7" s="9"/>
      <c r="E7" s="9"/>
      <c r="F7" s="9"/>
      <c r="G7" s="9"/>
      <c r="H7" s="9"/>
    </row>
    <row r="8" ht="141" customHeight="1" spans="1:8">
      <c r="A8" s="10" t="s">
        <v>12</v>
      </c>
      <c r="B8" s="10" t="s">
        <v>13</v>
      </c>
      <c r="C8" s="11">
        <v>200</v>
      </c>
      <c r="D8" s="12">
        <v>45</v>
      </c>
      <c r="E8" s="12">
        <v>12</v>
      </c>
      <c r="F8" s="13">
        <v>1</v>
      </c>
      <c r="G8" s="14">
        <f>ROUND(C8*D8*E8*F8,0)</f>
        <v>108000</v>
      </c>
      <c r="H8" s="15" t="s">
        <v>14</v>
      </c>
    </row>
    <row r="9" ht="119" customHeight="1" spans="1:8">
      <c r="A9" s="10" t="s">
        <v>15</v>
      </c>
      <c r="B9" s="10" t="s">
        <v>16</v>
      </c>
      <c r="C9" s="11">
        <v>100</v>
      </c>
      <c r="D9" s="12">
        <v>7</v>
      </c>
      <c r="E9" s="12">
        <v>12</v>
      </c>
      <c r="F9" s="13">
        <v>1</v>
      </c>
      <c r="G9" s="14">
        <f>ROUND(C9*D9*E9*F9,0)</f>
        <v>8400</v>
      </c>
      <c r="H9" s="15" t="s">
        <v>17</v>
      </c>
    </row>
    <row r="10" ht="129" customHeight="1" spans="1:8">
      <c r="A10" s="10" t="s">
        <v>18</v>
      </c>
      <c r="B10" s="10" t="s">
        <v>16</v>
      </c>
      <c r="C10" s="11">
        <v>100</v>
      </c>
      <c r="D10" s="12">
        <v>9</v>
      </c>
      <c r="E10" s="12">
        <v>12</v>
      </c>
      <c r="F10" s="13">
        <v>1</v>
      </c>
      <c r="G10" s="14">
        <f>ROUND(C10*D10*E10*F10,0)</f>
        <v>10800</v>
      </c>
      <c r="H10" s="15" t="s">
        <v>19</v>
      </c>
    </row>
    <row r="11" ht="89" customHeight="1" spans="1:8">
      <c r="A11" s="10" t="s">
        <v>20</v>
      </c>
      <c r="B11" s="10" t="s">
        <v>16</v>
      </c>
      <c r="C11" s="11">
        <v>200</v>
      </c>
      <c r="D11" s="12">
        <v>26</v>
      </c>
      <c r="E11" s="12">
        <v>1</v>
      </c>
      <c r="F11" s="13">
        <v>1</v>
      </c>
      <c r="G11" s="14">
        <f>ROUND(C11*D11*E11*F11,0)</f>
        <v>5200</v>
      </c>
      <c r="H11" s="15" t="s">
        <v>21</v>
      </c>
    </row>
    <row r="12" ht="84" customHeight="1" spans="1:8">
      <c r="A12" s="16" t="s">
        <v>22</v>
      </c>
      <c r="B12" s="16" t="s">
        <v>16</v>
      </c>
      <c r="C12" s="17">
        <v>200</v>
      </c>
      <c r="D12" s="18">
        <v>21</v>
      </c>
      <c r="E12" s="18">
        <v>1</v>
      </c>
      <c r="F12" s="19">
        <v>1</v>
      </c>
      <c r="G12" s="14">
        <f>ROUND(C12*D12*E12*F12,0)</f>
        <v>4200</v>
      </c>
      <c r="H12" s="20" t="s">
        <v>23</v>
      </c>
    </row>
    <row r="13" ht="105" customHeight="1" spans="1:8">
      <c r="A13" s="16" t="s">
        <v>24</v>
      </c>
      <c r="B13" s="16" t="s">
        <v>13</v>
      </c>
      <c r="C13" s="17">
        <v>200</v>
      </c>
      <c r="D13" s="18">
        <v>45</v>
      </c>
      <c r="E13" s="18">
        <v>1</v>
      </c>
      <c r="F13" s="19">
        <v>1</v>
      </c>
      <c r="G13" s="14">
        <f>ROUND(C13*D13*E13*F13,0)</f>
        <v>9000</v>
      </c>
      <c r="H13" s="20" t="s">
        <v>25</v>
      </c>
    </row>
    <row r="14" ht="90" customHeight="1" spans="1:8">
      <c r="A14" s="10" t="s">
        <v>26</v>
      </c>
      <c r="B14" s="10" t="s">
        <v>13</v>
      </c>
      <c r="C14" s="11">
        <v>200</v>
      </c>
      <c r="D14" s="12">
        <v>90</v>
      </c>
      <c r="E14" s="12">
        <v>1</v>
      </c>
      <c r="F14" s="13">
        <v>1</v>
      </c>
      <c r="G14" s="14">
        <f>C14*D14*E14*F14</f>
        <v>18000</v>
      </c>
      <c r="H14" s="15" t="s">
        <v>27</v>
      </c>
    </row>
    <row r="15" ht="132" customHeight="1" spans="1:8">
      <c r="A15" s="10" t="s">
        <v>28</v>
      </c>
      <c r="B15" s="10" t="s">
        <v>13</v>
      </c>
      <c r="C15" s="11">
        <v>1</v>
      </c>
      <c r="D15" s="12">
        <v>100</v>
      </c>
      <c r="E15" s="12">
        <v>60</v>
      </c>
      <c r="F15" s="13">
        <v>1</v>
      </c>
      <c r="G15" s="14">
        <f>ROUND(C15*D15*E15*F15,0)</f>
        <v>6000</v>
      </c>
      <c r="H15" s="15" t="s">
        <v>29</v>
      </c>
    </row>
    <row r="16" ht="97" customHeight="1" spans="1:8">
      <c r="A16" s="10" t="s">
        <v>30</v>
      </c>
      <c r="B16" s="10" t="s">
        <v>13</v>
      </c>
      <c r="C16" s="11">
        <v>1</v>
      </c>
      <c r="D16" s="12">
        <v>75</v>
      </c>
      <c r="E16" s="12">
        <v>45</v>
      </c>
      <c r="F16" s="13">
        <v>1</v>
      </c>
      <c r="G16" s="14">
        <f>ROUND(C16*D16*E16*F16,0)</f>
        <v>3375</v>
      </c>
      <c r="H16" s="15" t="s">
        <v>31</v>
      </c>
    </row>
    <row r="17" ht="93" customHeight="1" spans="1:8">
      <c r="A17" s="10" t="s">
        <v>32</v>
      </c>
      <c r="B17" s="10" t="s">
        <v>7</v>
      </c>
      <c r="C17" s="11">
        <v>1</v>
      </c>
      <c r="D17" s="12">
        <v>450</v>
      </c>
      <c r="E17" s="12">
        <v>12</v>
      </c>
      <c r="F17" s="13">
        <v>1</v>
      </c>
      <c r="G17" s="14">
        <f>ROUND(C17*D17*E17*F17,0)</f>
        <v>5400</v>
      </c>
      <c r="H17" s="15" t="s">
        <v>33</v>
      </c>
    </row>
    <row r="18" ht="93" customHeight="1" spans="1:8">
      <c r="A18" s="10" t="s">
        <v>34</v>
      </c>
      <c r="B18" s="10" t="s">
        <v>16</v>
      </c>
      <c r="C18" s="11">
        <v>200</v>
      </c>
      <c r="D18" s="12">
        <v>30</v>
      </c>
      <c r="E18" s="12">
        <v>1</v>
      </c>
      <c r="F18" s="13">
        <v>1</v>
      </c>
      <c r="G18" s="14">
        <f>C18*D18*E18*F18</f>
        <v>6000</v>
      </c>
      <c r="H18" s="15" t="s">
        <v>35</v>
      </c>
    </row>
    <row r="19" ht="19.95" customHeight="1" spans="1:8">
      <c r="A19" s="21" t="s">
        <v>36</v>
      </c>
      <c r="B19" s="22"/>
      <c r="C19" s="22"/>
      <c r="D19" s="23"/>
      <c r="E19" s="23"/>
      <c r="F19" s="24"/>
      <c r="G19" s="24">
        <f>SUM(G8:G18)</f>
        <v>184375</v>
      </c>
      <c r="H19" s="24"/>
    </row>
    <row r="20" ht="34.95" customHeight="1" spans="1:8">
      <c r="A20" s="25" t="s">
        <v>37</v>
      </c>
      <c r="B20" s="26"/>
      <c r="C20" s="26"/>
      <c r="D20" s="26"/>
      <c r="E20" s="26"/>
      <c r="F20" s="26"/>
      <c r="G20" s="26"/>
      <c r="H20" s="27"/>
    </row>
    <row r="21" ht="54" customHeight="1" spans="1:8">
      <c r="A21" s="10" t="s">
        <v>38</v>
      </c>
      <c r="B21" s="10" t="s">
        <v>7</v>
      </c>
      <c r="C21" s="11">
        <v>1</v>
      </c>
      <c r="D21" s="12">
        <v>620</v>
      </c>
      <c r="E21" s="12">
        <v>18</v>
      </c>
      <c r="F21" s="13">
        <v>1</v>
      </c>
      <c r="G21" s="14">
        <f>ROUND(C21*D21*E21*F21,0)</f>
        <v>11160</v>
      </c>
      <c r="H21" s="15" t="s">
        <v>39</v>
      </c>
    </row>
    <row r="22" ht="72" customHeight="1" spans="1:8">
      <c r="A22" s="10" t="s">
        <v>40</v>
      </c>
      <c r="B22" s="10" t="s">
        <v>7</v>
      </c>
      <c r="C22" s="11">
        <v>1</v>
      </c>
      <c r="D22" s="12">
        <v>178</v>
      </c>
      <c r="E22" s="12">
        <v>12</v>
      </c>
      <c r="F22" s="13">
        <v>1</v>
      </c>
      <c r="G22" s="14">
        <f t="shared" ref="G22:G25" si="0">ROUND(C22*D22*E22*F22,0)</f>
        <v>2136</v>
      </c>
      <c r="H22" s="15" t="s">
        <v>41</v>
      </c>
    </row>
    <row r="23" ht="69" customHeight="1" spans="1:8">
      <c r="A23" s="10" t="s">
        <v>42</v>
      </c>
      <c r="B23" s="10" t="s">
        <v>7</v>
      </c>
      <c r="C23" s="11">
        <v>1</v>
      </c>
      <c r="D23" s="12">
        <v>215</v>
      </c>
      <c r="E23" s="12">
        <v>12</v>
      </c>
      <c r="F23" s="13">
        <v>1</v>
      </c>
      <c r="G23" s="14">
        <f t="shared" si="0"/>
        <v>2580</v>
      </c>
      <c r="H23" s="15" t="s">
        <v>43</v>
      </c>
    </row>
    <row r="24" ht="67" customHeight="1" spans="1:8">
      <c r="A24" s="28" t="s">
        <v>44</v>
      </c>
      <c r="B24" s="28" t="s">
        <v>13</v>
      </c>
      <c r="C24" s="29">
        <v>2</v>
      </c>
      <c r="D24" s="30">
        <v>120</v>
      </c>
      <c r="E24" s="12">
        <v>12</v>
      </c>
      <c r="F24" s="31">
        <v>1</v>
      </c>
      <c r="G24" s="14">
        <f t="shared" si="0"/>
        <v>2880</v>
      </c>
      <c r="H24" s="32" t="s">
        <v>45</v>
      </c>
    </row>
    <row r="25" ht="70" customHeight="1" spans="1:8">
      <c r="A25" s="28" t="s">
        <v>46</v>
      </c>
      <c r="B25" s="28" t="s">
        <v>13</v>
      </c>
      <c r="C25" s="29">
        <v>2</v>
      </c>
      <c r="D25" s="30">
        <v>120</v>
      </c>
      <c r="E25" s="12">
        <v>12</v>
      </c>
      <c r="F25" s="31">
        <v>1</v>
      </c>
      <c r="G25" s="14">
        <f t="shared" si="0"/>
        <v>2880</v>
      </c>
      <c r="H25" s="32" t="s">
        <v>47</v>
      </c>
    </row>
    <row r="26" spans="1:8">
      <c r="A26" s="21" t="s">
        <v>36</v>
      </c>
      <c r="B26" s="22"/>
      <c r="C26" s="22"/>
      <c r="D26" s="22"/>
      <c r="E26" s="22"/>
      <c r="F26" s="24"/>
      <c r="G26" s="24">
        <f>SUM(G21:G25)</f>
        <v>21636</v>
      </c>
      <c r="H26" s="24"/>
    </row>
    <row r="27" spans="1:8">
      <c r="A27" s="9" t="s">
        <v>48</v>
      </c>
      <c r="B27" s="9"/>
      <c r="C27" s="9"/>
      <c r="D27" s="9"/>
      <c r="E27" s="9"/>
      <c r="F27" s="9"/>
      <c r="G27" s="24">
        <f>G19+G26</f>
        <v>206011</v>
      </c>
      <c r="H27" s="24"/>
    </row>
  </sheetData>
  <mergeCells count="6">
    <mergeCell ref="A1:G1"/>
    <mergeCell ref="A2:G2"/>
    <mergeCell ref="B5:G5"/>
    <mergeCell ref="A7:H7"/>
    <mergeCell ref="A20:H20"/>
    <mergeCell ref="A5:A6"/>
  </mergeCells>
  <dataValidations count="6">
    <dataValidation allowBlank="1" showErrorMessage="1" promptTitle="Breakdown of items" prompt="Wherever possible and relevant, please provide a detailed breakdown of items (unit, quantity, unit cost, % charged to CERF). If impractical or irrelevant, please provide total amount of the item, along with sufficient description of cost elements.&#10;" sqref="A18 A8:A14 A15:A17 A21:A23"/>
    <dataValidation allowBlank="1" showErrorMessage="1" promptTitle="Unit Cost" prompt="No need to add $ sign in front of the amounts,for thousands separator, please use a comma “,” rather than space or “.”, e.g. “1,234”. &#10;The figures in column “Total (USD)” are rounded to the nearest dollar. " sqref="D18:E18 D8:E14 D15:E17 D21:E25"/>
    <dataValidation allowBlank="1" showInputMessage="1" showErrorMessage="1" promptTitle="Not Applicable" prompt="No need of inputs for this cell." sqref="F18 F8:F14 F15:F17"/>
    <dataValidation allowBlank="1" showErrorMessage="1" promptTitle="Unit Cost" prompt="No need to add $ sign in front of the amounts,for thousands separator, please use a comma “,” rather than space or “.”, e.g. “1,234”. " sqref="D19:E19"/>
    <dataValidation allowBlank="1" showInputMessage="1" showErrorMessage="1" promptTitle="Not Applicable" prompt="No need of inputs for this cell" sqref="F21:F25"/>
    <dataValidation allowBlank="1" showInputMessage="1" showErrorMessage="1" promptTitle="Automatic Calculation" prompt="Automatic calculation, no need of inputs for this cell." sqref="G8:G14 G15:G16 G17:G18 G21:G25"/>
  </dataValidations>
  <pageMargins left="0.7" right="0.7" top="0.75" bottom="0.75" header="0.3" footer="0.3"/>
  <pageSetup paperSize="1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D A F A 1 E 5 1 7 7 4 C 3 1 4 1 9 F 6 1 8 7 1 F 7 4 9 C D 2 7 F "   m a : c o n t e n t T y p e V e r s i o n = " 1 4 "   m a : c o n t e n t T y p e D e s c r i p t i o n = " C r e a t e   a   n e w   d o c u m e n t . "   m a : c o n t e n t T y p e S c o p e = " "   m a : v e r s i o n I D = " a 6 4 a b 5 8 b d b 2 7 c a 7 3 e 9 f 9 2 1 c e e 8 c e 5 e 0 3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b 2 5 8 a 8 1 4 9 2 f e 2 c 4 1 f 1 7 1 0 a c 4 c 9 2 0 9 a 4 4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7 7 b e 4 9 e 1 - f 5 5 8 - 4 b 8 8 - 8 0 f 4 - e 5 a 3 5 1 0 3 6 7 8 d "   x m l n s : n s 3 = " 6 b 9 8 a 6 1 2 - a 5 4 1 - 4 8 e b - b 9 c 9 - 7 8 9 8 b 2 6 e 5 5 f 2 " >  
 < x s d : i m p o r t   n a m e s p a c e = " 7 7 b e 4 9 e 1 - f 5 5 8 - 4 b 8 8 - 8 0 f 4 - e 5 a 3 5 1 0 3 6 7 8 d " / >  
 < x s d : i m p o r t   n a m e s p a c e = " 6 b 9 8 a 6 1 2 - a 5 4 1 - 4 8 e b - b 9 c 9 - 7 8 9 8 b 2 6 e 5 5 f 2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2 : M e d i a S e r v i c e O b j e c t D e t e c t o r V e r s i o n s "   m i n O c c u r s = " 0 " / >  
 < x s d : e l e m e n t   r e f = " n s 2 : M e d i a L e n g t h I n S e c o n d s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D a t e T a k e n "   m i n O c c u r s = " 0 " / >  
 < x s d : e l e m e n t   r e f = " n s 2 : M e d i a S e r v i c e O C R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L o c a t i o n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7 7 b e 4 9 e 1 - f 5 5 8 - 4 b 8 8 - 8 0 f 4 - e 5 a 3 5 1 0 3 6 7 8 d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K e y P o i n t s "   m a : i n d e x = " 1 0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1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O b j e c t D e t e c t o r V e r s i o n s "   m a : i n d e x = " 1 2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1 3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l c f 7 6 f 1 5 5 c e d 4 d d c b 4 0 9 7 1 3 4 f f 3 c 3 3 2 f "   m a : i n d e x = " 1 5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5 5 3 f 6 1 0 b - 9 e e 9 - 4 3 0 2 - 9 a 9 e - e a a e 0 f 0 c 7 b d b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D a t e T a k e n "   m a : i n d e x = " 1 7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8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9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2 0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2 1 "   n i l l a b l e = " t r u e "   m a : d i s p l a y N a m e = " L o c a t i o n "   m a : i n d e x e d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6 b 9 8 a 6 1 2 - a 5 4 1 - 4 8 e b - b 9 c 9 - 7 8 9 8 b 2 6 e 5 5 f 2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1 6 "   n i l l a b l e = " t r u e "   m a : d i s p l a y N a m e = " T a x o n o m y   C a t c h   A l l   C o l u m n "   m a : h i d d e n = " t r u e "   m a : l i s t = " { 1 1 d 7 a 8 5 e - 7 2 0 7 - 4 a 1 0 - 9 f 4 7 - b 7 2 3 5 a a e 5 5 a 9 } "   m a : i n t e r n a l N a m e = " T a x C a t c h A l l "   m a : s h o w F i e l d = " C a t c h A l l D a t a "   m a : w e b = " 6 b 9 8 a 6 1 2 - a 5 4 1 - 4 8 e b - b 9 c 9 - 7 8 9 8 b 2 6 e 5 5 f 2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97BDFF2D-934C-4E52-A631-CF1B339D438C}">
  <ds:schemaRefs/>
</ds:datastoreItem>
</file>

<file path=customXml/itemProps2.xml><?xml version="1.0" encoding="utf-8"?>
<ds:datastoreItem xmlns:ds="http://schemas.openxmlformats.org/officeDocument/2006/customXml" ds:itemID="{F9DEFC05-991A-46B5-83BF-4B86F8A7300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Budget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FURIA Rajul</dc:creator>
  <cp:lastModifiedBy>MORRIS</cp:lastModifiedBy>
  <dcterms:created xsi:type="dcterms:W3CDTF">2020-07-10T10:29:00Z</dcterms:created>
  <dcterms:modified xsi:type="dcterms:W3CDTF">2024-10-06T16:06:34Z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59aa38-f392-4105-be92-628035578272_Enabled">
    <vt:lpwstr>true</vt:lpwstr>
  </property>
  <property fmtid="{D5CDD505-2E9C-101B-9397-08002B2CF9AE}" pid="3" name="MSIP_Label_2059aa38-f392-4105-be92-628035578272_SetDate">
    <vt:lpwstr>2020-07-10T11:27:43Z</vt:lpwstr>
  </property>
  <property fmtid="{D5CDD505-2E9C-101B-9397-08002B2CF9AE}" pid="4" name="MSIP_Label_2059aa38-f392-4105-be92-628035578272_Method">
    <vt:lpwstr>Standard</vt:lpwstr>
  </property>
  <property fmtid="{D5CDD505-2E9C-101B-9397-08002B2CF9AE}" pid="5" name="MSIP_Label_2059aa38-f392-4105-be92-628035578272_Name">
    <vt:lpwstr>IOMLb0020IN123173</vt:lpwstr>
  </property>
  <property fmtid="{D5CDD505-2E9C-101B-9397-08002B2CF9AE}" pid="6" name="MSIP_Label_2059aa38-f392-4105-be92-628035578272_SiteId">
    <vt:lpwstr>1588262d-23fb-43b4-bd6e-bce49c8e6186</vt:lpwstr>
  </property>
  <property fmtid="{D5CDD505-2E9C-101B-9397-08002B2CF9AE}" pid="7" name="MSIP_Label_2059aa38-f392-4105-be92-628035578272_ActionId">
    <vt:lpwstr>1b4aeee0-d74d-49f0-abe2-00008bc9897c</vt:lpwstr>
  </property>
  <property fmtid="{D5CDD505-2E9C-101B-9397-08002B2CF9AE}" pid="8" name="MSIP_Label_2059aa38-f392-4105-be92-628035578272_ContentBits">
    <vt:lpwstr>0</vt:lpwstr>
  </property>
  <property fmtid="{D5CDD505-2E9C-101B-9397-08002B2CF9AE}" pid="9" name="ICV">
    <vt:lpwstr>578AA5BE180740438FE6D52F0C196495_13</vt:lpwstr>
  </property>
  <property fmtid="{D5CDD505-2E9C-101B-9397-08002B2CF9AE}" pid="10" name="KSOProductBuildVer">
    <vt:lpwstr>1033-12.2.0.18283</vt:lpwstr>
  </property>
</Properties>
</file>