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39dd05422676aa/Alka POL/Funders/World Centric/2023/MF/"/>
    </mc:Choice>
  </mc:AlternateContent>
  <xr:revisionPtr revIDLastSave="179" documentId="8_{B0FF8E5D-1733-4545-A8C4-BFEC85C80BB3}" xr6:coauthVersionLast="47" xr6:coauthVersionMax="47" xr10:uidLastSave="{A1AED62C-FAAC-484E-AF5D-BAE72CBAB85C}"/>
  <bookViews>
    <workbookView xWindow="-120" yWindow="-120" windowWidth="38640" windowHeight="21240" xr2:uid="{1FBFB4E5-0E70-4365-B670-86266D22530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B22" i="1"/>
  <c r="B25" i="1"/>
  <c r="B18" i="1"/>
  <c r="B17" i="1"/>
  <c r="B16" i="1"/>
  <c r="B15" i="1"/>
  <c r="B19" i="1" s="1"/>
  <c r="B11" i="1"/>
  <c r="B10" i="1"/>
  <c r="B8" i="1"/>
  <c r="B7" i="1"/>
  <c r="B28" i="1" l="1"/>
  <c r="B34" i="1"/>
  <c r="B12" i="1" l="1"/>
  <c r="B40" i="1" s="1"/>
</calcChain>
</file>

<file path=xl/sharedStrings.xml><?xml version="1.0" encoding="utf-8"?>
<sst xmlns="http://schemas.openxmlformats.org/spreadsheetml/2006/main" count="46" uniqueCount="32">
  <si>
    <t xml:space="preserve">2023 Budget for Power of Love's Micro Loans Program in Zambia </t>
  </si>
  <si>
    <t>Time 12 Months                       Direct beneficiaries: 615 women and their families</t>
  </si>
  <si>
    <t>Program Activity</t>
  </si>
  <si>
    <t>Budgeted Expense in USD</t>
  </si>
  <si>
    <t>1. Business Training for 700 Women</t>
  </si>
  <si>
    <t>Lunch and snacks for 730 women and trainers for 4 days</t>
  </si>
  <si>
    <t xml:space="preserve"> </t>
  </si>
  <si>
    <t>Venue for 24 sessionsX4 daysX$18 per day</t>
  </si>
  <si>
    <t>Stationary</t>
  </si>
  <si>
    <t>Compensation to Trainers (24 sessionsX$9 per dayX4 days)</t>
  </si>
  <si>
    <t>Face Masks and Hand Sanitizers @1.75 for 730 women and trainers</t>
  </si>
  <si>
    <t>Sub-total</t>
  </si>
  <si>
    <t xml:space="preserve">2. Refresher Training for 615 women </t>
  </si>
  <si>
    <t>Snacks for 615 women ($2.5 per womenX 615 women)</t>
  </si>
  <si>
    <t xml:space="preserve">Rent for venue - 18 sessions of 34 women each ($18 per dayX 18 days) </t>
  </si>
  <si>
    <t xml:space="preserve">Compensation for Trainers (18 sessions X $24 per day X1 day) </t>
  </si>
  <si>
    <t>PPE (masks, hand sanitizers)</t>
  </si>
  <si>
    <t xml:space="preserve">3. On-site business monitoring and guidance for 615 businesses  </t>
  </si>
  <si>
    <t>Photocopies, Transport and Communications (@$1.20 for 615 women for 12 months)</t>
  </si>
  <si>
    <t>4. Business Mentoring Training for 615 women</t>
  </si>
  <si>
    <t>Compensation to 50-75 mentors @$2.30 per mentee</t>
  </si>
  <si>
    <t>5. Provision of New Loan Capital</t>
  </si>
  <si>
    <t>50 New loans @$177 per loan</t>
  </si>
  <si>
    <t>6. Compensation for Loans Officers and Accountant</t>
  </si>
  <si>
    <t>Senior Loans Officer($635X12 months)</t>
  </si>
  <si>
    <t>Accountant (part-time) $402 per month for 12 months</t>
  </si>
  <si>
    <t>Junior loans officer (part time) $250 per month for 12 months</t>
  </si>
  <si>
    <t xml:space="preserve">7. Rent, utilities, internet  </t>
  </si>
  <si>
    <t>8. Computer supplies and equipment</t>
  </si>
  <si>
    <t>Grand total</t>
  </si>
  <si>
    <t>Note: 1. The exchange rate used is 1USD = 17 ZMW</t>
  </si>
  <si>
    <t>2. All expenses  in this budget are incurred in Zambia and none in the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</si>
</sst>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4C26-56DA-44DE-8499-2E8EFFAD72F2}">
  <dimension ref="A2:H43"/>
  <sheetViews>
    <sheetView tabSelected="1" workbookViewId="0">
      <selection activeCell="A36" sqref="A36"/>
    </sheetView>
  </sheetViews>
  <sheetFormatPr defaultRowHeight="15"/>
  <cols>
    <col min="1" max="1" width="73.42578125" customWidth="1"/>
    <col min="2" max="2" width="23.140625" customWidth="1"/>
  </cols>
  <sheetData>
    <row r="2" spans="1:7">
      <c r="A2" s="1" t="s">
        <v>0</v>
      </c>
    </row>
    <row r="3" spans="1:7">
      <c r="A3" s="1" t="s">
        <v>1</v>
      </c>
    </row>
    <row r="5" spans="1:7">
      <c r="A5" s="1" t="s">
        <v>2</v>
      </c>
      <c r="B5" s="1" t="s">
        <v>3</v>
      </c>
    </row>
    <row r="6" spans="1:7">
      <c r="A6" s="1" t="s">
        <v>4</v>
      </c>
    </row>
    <row r="7" spans="1:7">
      <c r="A7" t="s">
        <v>5</v>
      </c>
      <c r="B7">
        <f>730*4*4</f>
        <v>11680</v>
      </c>
      <c r="E7" t="s">
        <v>6</v>
      </c>
    </row>
    <row r="8" spans="1:7">
      <c r="A8" t="s">
        <v>7</v>
      </c>
      <c r="B8">
        <f>24*4*18</f>
        <v>1728</v>
      </c>
      <c r="C8" t="s">
        <v>6</v>
      </c>
      <c r="E8" t="s">
        <v>6</v>
      </c>
    </row>
    <row r="9" spans="1:7">
      <c r="A9" t="s">
        <v>8</v>
      </c>
      <c r="B9">
        <v>1100</v>
      </c>
      <c r="E9" t="s">
        <v>6</v>
      </c>
    </row>
    <row r="10" spans="1:7">
      <c r="A10" t="s">
        <v>9</v>
      </c>
      <c r="B10">
        <f>24*4*9</f>
        <v>864</v>
      </c>
    </row>
    <row r="11" spans="1:7">
      <c r="A11" t="s">
        <v>10</v>
      </c>
      <c r="B11" s="2">
        <f>730*1.75</f>
        <v>1277.5</v>
      </c>
    </row>
    <row r="12" spans="1:7">
      <c r="A12" s="1" t="s">
        <v>11</v>
      </c>
      <c r="B12" s="3">
        <f>SUM(B7:B11)</f>
        <v>16649.5</v>
      </c>
      <c r="C12" t="s">
        <v>6</v>
      </c>
    </row>
    <row r="14" spans="1:7">
      <c r="A14" s="1" t="s">
        <v>12</v>
      </c>
      <c r="G14" t="s">
        <v>6</v>
      </c>
    </row>
    <row r="15" spans="1:7">
      <c r="A15" s="4" t="s">
        <v>13</v>
      </c>
      <c r="B15" s="2">
        <f>2.5*615</f>
        <v>1537.5</v>
      </c>
    </row>
    <row r="16" spans="1:7">
      <c r="A16" s="4" t="s">
        <v>14</v>
      </c>
      <c r="B16" s="2">
        <f>18*18</f>
        <v>324</v>
      </c>
    </row>
    <row r="17" spans="1:8">
      <c r="A17" s="4" t="s">
        <v>15</v>
      </c>
      <c r="B17" s="2">
        <f>18*24*1</f>
        <v>432</v>
      </c>
    </row>
    <row r="18" spans="1:8">
      <c r="A18" s="4" t="s">
        <v>16</v>
      </c>
      <c r="B18" s="2">
        <f>1.75*615</f>
        <v>1076.25</v>
      </c>
    </row>
    <row r="19" spans="1:8">
      <c r="A19" s="5" t="s">
        <v>11</v>
      </c>
      <c r="B19" s="3">
        <f>SUM(B15:B18)</f>
        <v>3369.75</v>
      </c>
    </row>
    <row r="20" spans="1:8">
      <c r="A20" s="5"/>
      <c r="B20" s="3"/>
    </row>
    <row r="21" spans="1:8">
      <c r="A21" s="1" t="s">
        <v>17</v>
      </c>
    </row>
    <row r="22" spans="1:8">
      <c r="A22" t="s">
        <v>18</v>
      </c>
      <c r="B22" s="1">
        <f>1.2*12*615</f>
        <v>8856</v>
      </c>
      <c r="E22" t="s">
        <v>6</v>
      </c>
    </row>
    <row r="24" spans="1:8">
      <c r="A24" s="1" t="s">
        <v>19</v>
      </c>
    </row>
    <row r="25" spans="1:8">
      <c r="A25" t="s">
        <v>20</v>
      </c>
      <c r="B25" s="3">
        <f>2.3*615</f>
        <v>1414.5</v>
      </c>
    </row>
    <row r="27" spans="1:8">
      <c r="A27" s="1" t="s">
        <v>21</v>
      </c>
    </row>
    <row r="28" spans="1:8">
      <c r="A28" t="s">
        <v>22</v>
      </c>
      <c r="B28" s="1">
        <f>50*177</f>
        <v>8850</v>
      </c>
      <c r="G28" t="s">
        <v>6</v>
      </c>
      <c r="H28" t="s">
        <v>6</v>
      </c>
    </row>
    <row r="29" spans="1:8">
      <c r="F29" t="s">
        <v>6</v>
      </c>
    </row>
    <row r="30" spans="1:8">
      <c r="A30" s="1" t="s">
        <v>23</v>
      </c>
    </row>
    <row r="31" spans="1:8">
      <c r="A31" t="s">
        <v>24</v>
      </c>
      <c r="B31">
        <f>635*12</f>
        <v>7620</v>
      </c>
    </row>
    <row r="32" spans="1:8">
      <c r="A32" t="s">
        <v>25</v>
      </c>
      <c r="B32">
        <f>402*12</f>
        <v>4824</v>
      </c>
    </row>
    <row r="33" spans="1:7">
      <c r="A33" t="s">
        <v>26</v>
      </c>
      <c r="B33">
        <f>250*12</f>
        <v>3000</v>
      </c>
    </row>
    <row r="34" spans="1:7">
      <c r="A34" s="1" t="s">
        <v>11</v>
      </c>
      <c r="B34" s="1">
        <f>SUM(B31:B32)</f>
        <v>12444</v>
      </c>
    </row>
    <row r="35" spans="1:7">
      <c r="A35" s="1"/>
    </row>
    <row r="36" spans="1:7">
      <c r="A36" s="1" t="s">
        <v>27</v>
      </c>
      <c r="B36" s="1">
        <v>1500</v>
      </c>
    </row>
    <row r="38" spans="1:7">
      <c r="A38" s="1" t="s">
        <v>28</v>
      </c>
      <c r="B38" s="3">
        <v>2000</v>
      </c>
    </row>
    <row r="39" spans="1:7">
      <c r="A39" s="1"/>
      <c r="B39" s="3"/>
    </row>
    <row r="40" spans="1:7">
      <c r="A40" s="1" t="s">
        <v>29</v>
      </c>
      <c r="B40" s="3">
        <f>B12+B19+B22+B25+B28+B34+B36+B38</f>
        <v>55083.75</v>
      </c>
      <c r="E40" t="s">
        <v>6</v>
      </c>
      <c r="F40" t="s">
        <v>6</v>
      </c>
      <c r="G40" t="s">
        <v>6</v>
      </c>
    </row>
    <row r="41" spans="1:7">
      <c r="A41" s="1"/>
      <c r="B41" s="2"/>
    </row>
    <row r="42" spans="1:7">
      <c r="A42" t="s">
        <v>30</v>
      </c>
    </row>
    <row r="43" spans="1:7">
      <c r="A4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Alka Subramanian</dc:creator>
  <cp:keywords/>
  <dc:description/>
  <cp:lastModifiedBy>Guest User</cp:lastModifiedBy>
  <cp:revision/>
  <dcterms:created xsi:type="dcterms:W3CDTF">2022-11-29T18:57:02Z</dcterms:created>
  <dcterms:modified xsi:type="dcterms:W3CDTF">2023-02-14T22:11:02Z</dcterms:modified>
  <cp:category/>
  <cp:contentStatus/>
</cp:coreProperties>
</file>