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48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Sheet1!$A$1:$G$62</definedName>
  </definedNames>
  <calcPr calcId="124519"/>
</workbook>
</file>

<file path=xl/calcChain.xml><?xml version="1.0" encoding="utf-8"?>
<calcChain xmlns="http://schemas.openxmlformats.org/spreadsheetml/2006/main">
  <c r="G50" i="1"/>
  <c r="F31"/>
  <c r="G31" s="1"/>
  <c r="G25"/>
  <c r="G49"/>
  <c r="F49"/>
  <c r="F48"/>
  <c r="G48" s="1"/>
  <c r="G41"/>
  <c r="G42"/>
  <c r="G43"/>
  <c r="G44"/>
  <c r="G45"/>
  <c r="F32"/>
  <c r="G32" s="1"/>
  <c r="F33"/>
  <c r="G33" s="1"/>
  <c r="F34"/>
  <c r="G34"/>
  <c r="F35"/>
  <c r="G35" s="1"/>
  <c r="F36"/>
  <c r="G36" s="1"/>
  <c r="G26"/>
  <c r="G27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8"/>
  <c r="G21" l="1"/>
  <c r="G46"/>
  <c r="G37"/>
  <c r="F37"/>
  <c r="G28"/>
  <c r="G51" l="1"/>
  <c r="G52" s="1"/>
  <c r="G53" s="1"/>
  <c r="G55" s="1"/>
</calcChain>
</file>

<file path=xl/sharedStrings.xml><?xml version="1.0" encoding="utf-8"?>
<sst xmlns="http://schemas.openxmlformats.org/spreadsheetml/2006/main" count="91" uniqueCount="85">
  <si>
    <t>C</t>
  </si>
  <si>
    <t>Association for Humanterian Development AHD  </t>
  </si>
  <si>
    <t>Sr. No</t>
  </si>
  <si>
    <t xml:space="preserve">Item </t>
  </si>
  <si>
    <t>Quantity  </t>
  </si>
  <si>
    <t>Family  </t>
  </si>
  <si>
    <t>Price  </t>
  </si>
  <si>
    <t>Families  </t>
  </si>
  <si>
    <t xml:space="preserve">Food Items </t>
  </si>
  <si>
    <t xml:space="preserve">Wheat Flour </t>
  </si>
  <si>
    <t xml:space="preserve">Cooking Oil/Ghee </t>
  </si>
  <si>
    <t xml:space="preserve">Lentils </t>
  </si>
  <si>
    <t>Tea</t>
  </si>
  <si>
    <t xml:space="preserve">Sugar </t>
  </si>
  <si>
    <t xml:space="preserve">Salt </t>
  </si>
  <si>
    <t>Pepers</t>
  </si>
  <si>
    <t xml:space="preserve">Milk </t>
  </si>
  <si>
    <t xml:space="preserve">Rice </t>
  </si>
  <si>
    <t xml:space="preserve">Sub Total A (Food Items)  </t>
  </si>
  <si>
    <t xml:space="preserve">B  </t>
  </si>
  <si>
    <t xml:space="preserve">Non -Food Items </t>
  </si>
  <si>
    <t xml:space="preserve">Per family  </t>
  </si>
  <si>
    <t xml:space="preserve">unit Cost </t>
  </si>
  <si>
    <t xml:space="preserve">Total </t>
  </si>
  <si>
    <t>Mosquito Net x 2</t>
  </si>
  <si>
    <t>Kitchen Utensils</t>
  </si>
  <si>
    <t>Water Coolers x 1</t>
  </si>
  <si>
    <t xml:space="preserve">Sub Total B (Non-Food Items)  </t>
  </si>
  <si>
    <t>Specification</t>
  </si>
  <si>
    <t xml:space="preserve">Unit Cost </t>
  </si>
  <si>
    <t xml:space="preserve">Sub Total C (Hyegien Kit) </t>
  </si>
  <si>
    <t xml:space="preserve">D </t>
  </si>
  <si>
    <t xml:space="preserve">Program Cost </t>
  </si>
  <si>
    <t xml:space="preserve">Staffing  </t>
  </si>
  <si>
    <t xml:space="preserve">Position </t>
  </si>
  <si>
    <t xml:space="preserve">Units </t>
  </si>
  <si>
    <t xml:space="preserve">Months </t>
  </si>
  <si>
    <t>Social Mobilizers Male</t>
  </si>
  <si>
    <t>Social Mobilizers Female</t>
  </si>
  <si>
    <t xml:space="preserve">Driver </t>
  </si>
  <si>
    <t>Procurement officer</t>
  </si>
  <si>
    <t xml:space="preserve">Sub Total </t>
  </si>
  <si>
    <t xml:space="preserve">Fuel and Maintenance </t>
  </si>
  <si>
    <t xml:space="preserve">Prepared by: </t>
  </si>
  <si>
    <t xml:space="preserve">in kg </t>
  </si>
  <si>
    <t>8 to 10  Members</t>
  </si>
  <si>
    <t>Unit Cost</t>
  </si>
  <si>
    <t xml:space="preserve">Match pack </t>
  </si>
  <si>
    <t>Candles pack of 10</t>
  </si>
  <si>
    <t xml:space="preserve">A. </t>
  </si>
  <si>
    <t xml:space="preserve">lump sum </t>
  </si>
  <si>
    <t xml:space="preserve">Communal level water tanks </t>
  </si>
  <si>
    <t xml:space="preserve">1,000 gallons capaicty </t>
  </si>
  <si>
    <t>No. of Units</t>
  </si>
  <si>
    <t xml:space="preserve">Rental of water tanker </t>
  </si>
  <si>
    <t xml:space="preserve">2 month rental </t>
  </si>
  <si>
    <t xml:space="preserve">Tents </t>
  </si>
  <si>
    <t>Transportation of food itmes Mazda trucks</t>
  </si>
  <si>
    <t xml:space="preserve">2 month lump sum </t>
  </si>
  <si>
    <t xml:space="preserve">Staff Travel </t>
  </si>
  <si>
    <t xml:space="preserve">Monitoring </t>
  </si>
  <si>
    <t xml:space="preserve">Unforseen </t>
  </si>
  <si>
    <t xml:space="preserve">Shelter, Drinking water and travel </t>
  </si>
  <si>
    <t xml:space="preserve">Project Manager  </t>
  </si>
  <si>
    <t xml:space="preserve">Vehicle rentals </t>
  </si>
  <si>
    <t>`</t>
  </si>
  <si>
    <t xml:space="preserve">Vehicle &amp; fuel </t>
  </si>
  <si>
    <t xml:space="preserve">Adminstartion cost 5% </t>
  </si>
  <si>
    <t xml:space="preserve">Grand Total </t>
  </si>
  <si>
    <t>Mr. A. Khurshid Bhatti</t>
  </si>
  <si>
    <t>Solar Lamp</t>
  </si>
  <si>
    <t xml:space="preserve">E </t>
  </si>
  <si>
    <t>Grand Total (A+B+C+D+E)</t>
  </si>
  <si>
    <t xml:space="preserve">100 tents </t>
  </si>
  <si>
    <t xml:space="preserve">Grant total requested in US $  </t>
  </si>
  <si>
    <t xml:space="preserve">US $ </t>
  </si>
  <si>
    <t xml:space="preserve">Proposed Budget: Association for Humanitarian Development (AHD) Pakistan </t>
  </si>
  <si>
    <t>Response to 1,000 Flood Victims Rajanpur District Punjab</t>
  </si>
  <si>
    <t xml:space="preserve"> President / CEO</t>
  </si>
  <si>
    <t xml:space="preserve"> Association for Humanitarian Development (AHD)</t>
  </si>
  <si>
    <t xml:space="preserve"> House # 39/b, Block-D, Unit No. 2, Latifabad Hyderabad </t>
  </si>
  <si>
    <t xml:space="preserve"> Sindh Pakistan Ph: +92-22-3860880 Fax # +92-22-3813312 </t>
  </si>
  <si>
    <t xml:space="preserve"> Email: ahdpak@gmail.com &amp; info@ahdpak.org </t>
  </si>
  <si>
    <t xml:space="preserve"> Website: www.ahdpak.org </t>
  </si>
  <si>
    <t xml:space="preserve">Total Families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</si>
</sst>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0" formatCode="_(* #,##0_);_(* \(#,##0\);_(* &quot;-&quot;??_);_(@_)"/>
  </numFmts>
  <fonts count="18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2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color indexed="60"/>
      <name val="Arial"/>
      <family val="2"/>
    </font>
    <font>
      <b/>
      <sz val="12"/>
      <color indexed="60"/>
      <name val="Arial"/>
      <family val="2"/>
    </font>
    <font>
      <sz val="12"/>
      <color indexed="60"/>
      <name val="Arial"/>
      <family val="2"/>
    </font>
    <font>
      <b/>
      <sz val="12"/>
      <color indexed="62"/>
      <name val="Arial"/>
      <family val="2"/>
    </font>
    <font>
      <sz val="12"/>
      <name val="Arial"/>
      <family val="2"/>
    </font>
    <font>
      <b/>
      <sz val="12"/>
      <color theme="5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/>
    <xf numFmtId="0" fontId="10" fillId="0" borderId="0" xfId="0" applyFont="1"/>
    <xf numFmtId="170" fontId="2" fillId="0" borderId="1" xfId="1" applyNumberFormat="1" applyFont="1" applyBorder="1" applyAlignment="1">
      <alignment wrapText="1"/>
    </xf>
    <xf numFmtId="170" fontId="2" fillId="0" borderId="1" xfId="1" applyNumberFormat="1" applyFont="1" applyBorder="1" applyAlignment="1">
      <alignment horizontal="right" wrapText="1"/>
    </xf>
    <xf numFmtId="170" fontId="3" fillId="2" borderId="1" xfId="1" applyNumberFormat="1" applyFont="1" applyFill="1" applyBorder="1" applyAlignment="1">
      <alignment horizontal="right" wrapText="1"/>
    </xf>
    <xf numFmtId="170" fontId="2" fillId="0" borderId="2" xfId="1" applyNumberFormat="1" applyFont="1" applyBorder="1" applyAlignment="1">
      <alignment wrapText="1"/>
    </xf>
    <xf numFmtId="170" fontId="2" fillId="0" borderId="3" xfId="1" applyNumberFormat="1" applyFont="1" applyBorder="1" applyAlignment="1">
      <alignment wrapText="1"/>
    </xf>
    <xf numFmtId="170" fontId="4" fillId="0" borderId="1" xfId="1" applyNumberFormat="1" applyFont="1" applyBorder="1" applyAlignment="1">
      <alignment wrapText="1"/>
    </xf>
    <xf numFmtId="170" fontId="4" fillId="0" borderId="1" xfId="1" applyNumberFormat="1" applyFont="1" applyBorder="1" applyAlignment="1">
      <alignment horizontal="center" wrapText="1"/>
    </xf>
    <xf numFmtId="170" fontId="0" fillId="0" borderId="1" xfId="1" applyNumberFormat="1" applyFont="1" applyBorder="1" applyAlignment="1">
      <alignment wrapText="1"/>
    </xf>
    <xf numFmtId="170" fontId="6" fillId="2" borderId="1" xfId="1" applyNumberFormat="1" applyFont="1" applyFill="1" applyBorder="1" applyAlignment="1">
      <alignment vertical="top" wrapText="1"/>
    </xf>
    <xf numFmtId="170" fontId="3" fillId="2" borderId="1" xfId="1" applyNumberFormat="1" applyFont="1" applyFill="1" applyBorder="1" applyAlignment="1">
      <alignment wrapText="1"/>
    </xf>
    <xf numFmtId="170" fontId="0" fillId="2" borderId="1" xfId="1" applyNumberFormat="1" applyFont="1" applyFill="1" applyBorder="1" applyAlignment="1">
      <alignment wrapText="1"/>
    </xf>
    <xf numFmtId="170" fontId="5" fillId="0" borderId="1" xfId="1" applyNumberFormat="1" applyFont="1" applyBorder="1" applyAlignment="1">
      <alignment wrapText="1"/>
    </xf>
    <xf numFmtId="170" fontId="2" fillId="0" borderId="1" xfId="1" applyNumberFormat="1" applyFont="1" applyBorder="1" applyAlignment="1">
      <alignment horizontal="center" wrapText="1"/>
    </xf>
    <xf numFmtId="170" fontId="3" fillId="2" borderId="2" xfId="1" applyNumberFormat="1" applyFont="1" applyFill="1" applyBorder="1" applyAlignment="1">
      <alignment horizontal="center" wrapText="1"/>
    </xf>
    <xf numFmtId="170" fontId="3" fillId="2" borderId="3" xfId="1" applyNumberFormat="1" applyFont="1" applyFill="1" applyBorder="1" applyAlignment="1">
      <alignment horizontal="center" wrapText="1"/>
    </xf>
    <xf numFmtId="170" fontId="3" fillId="2" borderId="1" xfId="1" applyNumberFormat="1" applyFont="1" applyFill="1" applyBorder="1" applyAlignment="1">
      <alignment horizontal="center" wrapText="1"/>
    </xf>
    <xf numFmtId="170" fontId="3" fillId="0" borderId="1" xfId="1" applyNumberFormat="1" applyFont="1" applyBorder="1" applyAlignment="1">
      <alignment wrapText="1"/>
    </xf>
    <xf numFmtId="170" fontId="3" fillId="0" borderId="1" xfId="1" applyNumberFormat="1" applyFont="1" applyBorder="1" applyAlignment="1">
      <alignment horizontal="center" wrapText="1"/>
    </xf>
    <xf numFmtId="170" fontId="0" fillId="0" borderId="0" xfId="1" applyNumberFormat="1" applyFont="1"/>
    <xf numFmtId="170" fontId="10" fillId="0" borderId="0" xfId="1" applyNumberFormat="1" applyFont="1"/>
    <xf numFmtId="170" fontId="2" fillId="0" borderId="4" xfId="1" applyNumberFormat="1" applyFont="1" applyBorder="1" applyAlignment="1">
      <alignment wrapText="1"/>
    </xf>
    <xf numFmtId="170" fontId="2" fillId="0" borderId="5" xfId="1" applyNumberFormat="1" applyFont="1" applyBorder="1" applyAlignment="1">
      <alignment horizontal="right" wrapText="1"/>
    </xf>
    <xf numFmtId="170" fontId="2" fillId="0" borderId="6" xfId="1" applyNumberFormat="1" applyFont="1" applyBorder="1" applyAlignment="1">
      <alignment horizontal="right" wrapText="1"/>
    </xf>
    <xf numFmtId="170" fontId="10" fillId="2" borderId="1" xfId="1" applyNumberFormat="1" applyFont="1" applyFill="1" applyBorder="1" applyAlignment="1">
      <alignment wrapText="1"/>
    </xf>
    <xf numFmtId="170" fontId="0" fillId="0" borderId="0" xfId="0" applyNumberFormat="1"/>
    <xf numFmtId="170" fontId="11" fillId="0" borderId="0" xfId="1" applyNumberFormat="1" applyFont="1"/>
    <xf numFmtId="170" fontId="2" fillId="0" borderId="7" xfId="1" applyNumberFormat="1" applyFont="1" applyBorder="1" applyAlignment="1">
      <alignment horizontal="right" wrapText="1"/>
    </xf>
    <xf numFmtId="170" fontId="2" fillId="0" borderId="2" xfId="1" applyNumberFormat="1" applyFont="1" applyBorder="1" applyAlignment="1">
      <alignment horizontal="right" wrapText="1"/>
    </xf>
    <xf numFmtId="170" fontId="2" fillId="0" borderId="8" xfId="1" applyNumberFormat="1" applyFont="1" applyBorder="1" applyAlignment="1">
      <alignment horizontal="right" wrapText="1"/>
    </xf>
    <xf numFmtId="170" fontId="2" fillId="0" borderId="9" xfId="1" applyNumberFormat="1" applyFont="1" applyBorder="1" applyAlignment="1">
      <alignment horizontal="right" wrapText="1"/>
    </xf>
    <xf numFmtId="170" fontId="3" fillId="2" borderId="3" xfId="1" applyNumberFormat="1" applyFont="1" applyFill="1" applyBorder="1" applyAlignment="1">
      <alignment horizontal="right" wrapText="1"/>
    </xf>
    <xf numFmtId="170" fontId="2" fillId="0" borderId="4" xfId="1" applyNumberFormat="1" applyFont="1" applyBorder="1" applyAlignment="1">
      <alignment horizontal="center" wrapText="1"/>
    </xf>
    <xf numFmtId="170" fontId="2" fillId="0" borderId="10" xfId="1" applyNumberFormat="1" applyFont="1" applyBorder="1" applyAlignment="1">
      <alignment wrapText="1"/>
    </xf>
    <xf numFmtId="170" fontId="2" fillId="0" borderId="9" xfId="1" applyNumberFormat="1" applyFont="1" applyBorder="1" applyAlignment="1">
      <alignment wrapText="1"/>
    </xf>
    <xf numFmtId="170" fontId="2" fillId="0" borderId="11" xfId="1" applyNumberFormat="1" applyFont="1" applyBorder="1" applyAlignment="1">
      <alignment horizontal="right" wrapText="1"/>
    </xf>
    <xf numFmtId="170" fontId="3" fillId="2" borderId="4" xfId="1" applyNumberFormat="1" applyFont="1" applyFill="1" applyBorder="1" applyAlignment="1">
      <alignment wrapText="1"/>
    </xf>
    <xf numFmtId="170" fontId="3" fillId="2" borderId="5" xfId="1" applyNumberFormat="1" applyFont="1" applyFill="1" applyBorder="1" applyAlignment="1">
      <alignment wrapText="1"/>
    </xf>
    <xf numFmtId="170" fontId="3" fillId="2" borderId="6" xfId="1" applyNumberFormat="1" applyFont="1" applyFill="1" applyBorder="1" applyAlignment="1">
      <alignment wrapText="1"/>
    </xf>
    <xf numFmtId="170" fontId="12" fillId="0" borderId="0" xfId="1" applyNumberFormat="1" applyFont="1"/>
    <xf numFmtId="170" fontId="13" fillId="0" borderId="0" xfId="1" applyNumberFormat="1" applyFont="1"/>
    <xf numFmtId="170" fontId="13" fillId="0" borderId="0" xfId="1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170" fontId="15" fillId="0" borderId="0" xfId="1" applyNumberFormat="1" applyFont="1" applyAlignment="1">
      <alignment horizontal="left"/>
    </xf>
    <xf numFmtId="170" fontId="16" fillId="0" borderId="1" xfId="1" applyNumberFormat="1" applyFont="1" applyBorder="1" applyAlignment="1">
      <alignment wrapText="1"/>
    </xf>
    <xf numFmtId="170" fontId="2" fillId="2" borderId="1" xfId="1" applyNumberFormat="1" applyFont="1" applyFill="1" applyBorder="1" applyAlignment="1">
      <alignment horizontal="right" wrapText="1"/>
    </xf>
    <xf numFmtId="170" fontId="3" fillId="2" borderId="4" xfId="1" applyNumberFormat="1" applyFont="1" applyFill="1" applyBorder="1" applyAlignment="1">
      <alignment wrapText="1"/>
    </xf>
    <xf numFmtId="170" fontId="3" fillId="2" borderId="5" xfId="1" applyNumberFormat="1" applyFont="1" applyFill="1" applyBorder="1" applyAlignment="1">
      <alignment wrapText="1"/>
    </xf>
    <xf numFmtId="170" fontId="3" fillId="2" borderId="6" xfId="1" applyNumberFormat="1" applyFont="1" applyFill="1" applyBorder="1" applyAlignment="1">
      <alignment wrapText="1"/>
    </xf>
    <xf numFmtId="170" fontId="3" fillId="2" borderId="2" xfId="1" applyNumberFormat="1" applyFont="1" applyFill="1" applyBorder="1" applyAlignment="1">
      <alignment horizontal="center" wrapText="1"/>
    </xf>
    <xf numFmtId="170" fontId="3" fillId="2" borderId="3" xfId="1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170" fontId="3" fillId="2" borderId="12" xfId="1" applyNumberFormat="1" applyFont="1" applyFill="1" applyBorder="1" applyAlignment="1">
      <alignment horizontal="center" wrapText="1"/>
    </xf>
    <xf numFmtId="170" fontId="3" fillId="2" borderId="8" xfId="1" applyNumberFormat="1" applyFont="1" applyFill="1" applyBorder="1" applyAlignment="1">
      <alignment horizontal="center" wrapText="1"/>
    </xf>
    <xf numFmtId="170" fontId="3" fillId="2" borderId="11" xfId="1" applyNumberFormat="1" applyFont="1" applyFill="1" applyBorder="1" applyAlignment="1">
      <alignment horizontal="center" wrapText="1"/>
    </xf>
    <xf numFmtId="170" fontId="3" fillId="2" borderId="12" xfId="1" applyNumberFormat="1" applyFont="1" applyFill="1" applyBorder="1" applyAlignment="1">
      <alignment wrapText="1"/>
    </xf>
    <xf numFmtId="170" fontId="3" fillId="2" borderId="8" xfId="1" applyNumberFormat="1" applyFont="1" applyFill="1" applyBorder="1" applyAlignment="1">
      <alignment wrapText="1"/>
    </xf>
    <xf numFmtId="170" fontId="0" fillId="0" borderId="2" xfId="1" applyNumberFormat="1" applyFont="1" applyBorder="1" applyAlignment="1">
      <alignment wrapText="1"/>
    </xf>
    <xf numFmtId="170" fontId="0" fillId="0" borderId="3" xfId="1" applyNumberFormat="1" applyFont="1" applyBorder="1" applyAlignment="1">
      <alignment wrapText="1"/>
    </xf>
    <xf numFmtId="170" fontId="2" fillId="0" borderId="2" xfId="1" applyNumberFormat="1" applyFont="1" applyBorder="1" applyAlignment="1">
      <alignment wrapText="1"/>
    </xf>
    <xf numFmtId="170" fontId="2" fillId="0" borderId="3" xfId="1" applyNumberFormat="1" applyFont="1" applyBorder="1" applyAlignment="1">
      <alignment wrapText="1"/>
    </xf>
    <xf numFmtId="170" fontId="2" fillId="0" borderId="2" xfId="1" applyNumberFormat="1" applyFont="1" applyBorder="1" applyAlignment="1">
      <alignment horizontal="center" wrapText="1"/>
    </xf>
    <xf numFmtId="170" fontId="2" fillId="0" borderId="3" xfId="1" applyNumberFormat="1" applyFont="1" applyBorder="1" applyAlignment="1">
      <alignment horizontal="center" wrapText="1"/>
    </xf>
    <xf numFmtId="0" fontId="1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workbookViewId="0">
      <selection activeCell="J52" sqref="J52"/>
    </sheetView>
  </sheetViews>
  <sheetFormatPr defaultRowHeight="12.75"/>
  <cols>
    <col min="2" max="2" width="33.7109375" customWidth="1"/>
    <col min="3" max="3" width="21" customWidth="1"/>
    <col min="4" max="4" width="11" customWidth="1"/>
    <col min="5" max="5" width="12.28515625" customWidth="1"/>
    <col min="6" max="6" width="14.42578125" customWidth="1"/>
    <col min="7" max="7" width="21.85546875" customWidth="1"/>
    <col min="10" max="10" width="11.28515625" bestFit="1" customWidth="1"/>
  </cols>
  <sheetData>
    <row r="1" spans="1:7" ht="25.5">
      <c r="A1" s="2" t="s">
        <v>76</v>
      </c>
      <c r="B1" s="1"/>
    </row>
    <row r="2" spans="1:7" ht="13.5" thickBot="1"/>
    <row r="3" spans="1:7" ht="15.75" customHeight="1">
      <c r="A3" s="56" t="s">
        <v>1</v>
      </c>
      <c r="B3" s="57"/>
      <c r="C3" s="57"/>
      <c r="D3" s="57"/>
      <c r="E3" s="57"/>
      <c r="F3" s="57"/>
      <c r="G3" s="58"/>
    </row>
    <row r="4" spans="1:7" ht="16.5" thickBot="1">
      <c r="A4" s="59" t="s">
        <v>77</v>
      </c>
      <c r="B4" s="60"/>
      <c r="C4" s="60"/>
      <c r="D4" s="60"/>
      <c r="E4" s="60"/>
      <c r="F4" s="60"/>
      <c r="G4" s="61"/>
    </row>
    <row r="5" spans="1:7" ht="15.75" customHeight="1">
      <c r="A5" s="54" t="s">
        <v>2</v>
      </c>
      <c r="B5" s="54" t="s">
        <v>3</v>
      </c>
      <c r="C5" s="17" t="s">
        <v>4</v>
      </c>
      <c r="D5" s="17" t="s">
        <v>5</v>
      </c>
      <c r="E5" s="54" t="s">
        <v>46</v>
      </c>
      <c r="F5" s="17" t="s">
        <v>6</v>
      </c>
      <c r="G5" s="17" t="s">
        <v>7</v>
      </c>
    </row>
    <row r="6" spans="1:7" ht="48" thickBot="1">
      <c r="A6" s="55"/>
      <c r="B6" s="55"/>
      <c r="C6" s="18" t="s">
        <v>44</v>
      </c>
      <c r="D6" s="18" t="s">
        <v>45</v>
      </c>
      <c r="E6" s="55"/>
      <c r="F6" s="18" t="s">
        <v>75</v>
      </c>
      <c r="G6" s="18">
        <v>1000</v>
      </c>
    </row>
    <row r="7" spans="1:7" ht="16.5" thickBot="1">
      <c r="A7" s="27" t="s">
        <v>49</v>
      </c>
      <c r="B7" s="51" t="s">
        <v>8</v>
      </c>
      <c r="C7" s="52"/>
      <c r="D7" s="52"/>
      <c r="E7" s="52"/>
      <c r="F7" s="52"/>
      <c r="G7" s="53"/>
    </row>
    <row r="8" spans="1:7" ht="15.75" thickBot="1">
      <c r="A8" s="16">
        <v>1</v>
      </c>
      <c r="B8" s="4" t="s">
        <v>9</v>
      </c>
      <c r="C8" s="5">
        <v>40</v>
      </c>
      <c r="D8" s="5"/>
      <c r="E8" s="5">
        <v>0.4</v>
      </c>
      <c r="F8" s="5">
        <f>E8*C8</f>
        <v>16</v>
      </c>
      <c r="G8" s="5">
        <f>F8*1000</f>
        <v>16000</v>
      </c>
    </row>
    <row r="9" spans="1:7" ht="15.75" thickBot="1">
      <c r="A9" s="16">
        <v>2</v>
      </c>
      <c r="B9" s="4" t="s">
        <v>10</v>
      </c>
      <c r="C9" s="5">
        <v>5</v>
      </c>
      <c r="D9" s="5"/>
      <c r="E9" s="5">
        <v>2</v>
      </c>
      <c r="F9" s="5">
        <f t="shared" ref="F9:F20" si="0">E9*C9</f>
        <v>10</v>
      </c>
      <c r="G9" s="5">
        <f t="shared" ref="G9:G19" si="1">F9*1000</f>
        <v>10000</v>
      </c>
    </row>
    <row r="10" spans="1:7" ht="15.75" thickBot="1">
      <c r="A10" s="16">
        <v>3</v>
      </c>
      <c r="B10" s="4" t="s">
        <v>11</v>
      </c>
      <c r="C10" s="5">
        <v>5</v>
      </c>
      <c r="D10" s="5"/>
      <c r="E10" s="5">
        <v>2.5</v>
      </c>
      <c r="F10" s="5">
        <f t="shared" si="0"/>
        <v>12.5</v>
      </c>
      <c r="G10" s="5">
        <f t="shared" si="1"/>
        <v>12500</v>
      </c>
    </row>
    <row r="11" spans="1:7" ht="15.75" thickBot="1">
      <c r="A11" s="16">
        <v>4</v>
      </c>
      <c r="B11" s="4" t="s">
        <v>12</v>
      </c>
      <c r="C11" s="5">
        <v>1</v>
      </c>
      <c r="D11" s="5"/>
      <c r="E11" s="5">
        <v>6.5</v>
      </c>
      <c r="F11" s="5">
        <f t="shared" si="0"/>
        <v>6.5</v>
      </c>
      <c r="G11" s="5">
        <f t="shared" si="1"/>
        <v>6500</v>
      </c>
    </row>
    <row r="12" spans="1:7" ht="15.75" thickBot="1">
      <c r="A12" s="16">
        <v>5</v>
      </c>
      <c r="B12" s="4" t="s">
        <v>13</v>
      </c>
      <c r="C12" s="5">
        <v>5</v>
      </c>
      <c r="D12" s="5"/>
      <c r="E12" s="5">
        <v>0.6</v>
      </c>
      <c r="F12" s="5">
        <f t="shared" si="0"/>
        <v>3</v>
      </c>
      <c r="G12" s="5">
        <f t="shared" si="1"/>
        <v>3000</v>
      </c>
    </row>
    <row r="13" spans="1:7" ht="15.75" thickBot="1">
      <c r="A13" s="16">
        <v>6</v>
      </c>
      <c r="B13" s="4" t="s">
        <v>14</v>
      </c>
      <c r="C13" s="5">
        <v>2</v>
      </c>
      <c r="D13" s="5"/>
      <c r="E13" s="5">
        <v>0.2</v>
      </c>
      <c r="F13" s="5">
        <f t="shared" si="0"/>
        <v>0.4</v>
      </c>
      <c r="G13" s="5">
        <f t="shared" si="1"/>
        <v>400</v>
      </c>
    </row>
    <row r="14" spans="1:7" ht="15.75" thickBot="1">
      <c r="A14" s="16">
        <v>7</v>
      </c>
      <c r="B14" s="4" t="s">
        <v>15</v>
      </c>
      <c r="C14" s="5">
        <v>1</v>
      </c>
      <c r="D14" s="5"/>
      <c r="E14" s="5">
        <v>0.5</v>
      </c>
      <c r="F14" s="5">
        <f t="shared" si="0"/>
        <v>0.5</v>
      </c>
      <c r="G14" s="5">
        <f t="shared" si="1"/>
        <v>500</v>
      </c>
    </row>
    <row r="15" spans="1:7" ht="15.75" thickBot="1">
      <c r="A15" s="16">
        <v>8</v>
      </c>
      <c r="B15" s="4" t="s">
        <v>16</v>
      </c>
      <c r="C15" s="5">
        <v>2</v>
      </c>
      <c r="D15" s="5"/>
      <c r="E15" s="5">
        <v>6</v>
      </c>
      <c r="F15" s="5">
        <f t="shared" si="0"/>
        <v>12</v>
      </c>
      <c r="G15" s="5">
        <f t="shared" si="1"/>
        <v>12000</v>
      </c>
    </row>
    <row r="16" spans="1:7" ht="15.75" thickBot="1">
      <c r="A16" s="16">
        <v>9</v>
      </c>
      <c r="B16" s="4" t="s">
        <v>47</v>
      </c>
      <c r="C16" s="5">
        <v>2</v>
      </c>
      <c r="D16" s="5"/>
      <c r="E16" s="5">
        <v>0.2</v>
      </c>
      <c r="F16" s="5">
        <f t="shared" si="0"/>
        <v>0.4</v>
      </c>
      <c r="G16" s="5">
        <f t="shared" si="1"/>
        <v>400</v>
      </c>
    </row>
    <row r="17" spans="1:7" ht="15.75" thickBot="1">
      <c r="A17" s="16">
        <v>10</v>
      </c>
      <c r="B17" s="4" t="s">
        <v>17</v>
      </c>
      <c r="C17" s="31">
        <v>10</v>
      </c>
      <c r="D17" s="5"/>
      <c r="E17" s="31">
        <v>0.8</v>
      </c>
      <c r="F17" s="5">
        <f t="shared" si="0"/>
        <v>8</v>
      </c>
      <c r="G17" s="5">
        <f t="shared" si="1"/>
        <v>8000</v>
      </c>
    </row>
    <row r="18" spans="1:7" ht="15.75" thickBot="1">
      <c r="A18" s="16">
        <v>11</v>
      </c>
      <c r="B18" s="24" t="s">
        <v>48</v>
      </c>
      <c r="C18" s="33">
        <v>2</v>
      </c>
      <c r="D18" s="30"/>
      <c r="E18" s="33">
        <v>1</v>
      </c>
      <c r="F18" s="26">
        <f t="shared" si="0"/>
        <v>2</v>
      </c>
      <c r="G18" s="5">
        <f t="shared" si="1"/>
        <v>2000</v>
      </c>
    </row>
    <row r="19" spans="1:7" ht="15.75" thickBot="1">
      <c r="A19" s="16">
        <v>12</v>
      </c>
      <c r="B19" s="36" t="s">
        <v>70</v>
      </c>
      <c r="C19" s="33">
        <v>1</v>
      </c>
      <c r="D19" s="33"/>
      <c r="E19" s="38">
        <v>10</v>
      </c>
      <c r="F19" s="31">
        <f t="shared" si="0"/>
        <v>10</v>
      </c>
      <c r="G19" s="5">
        <f t="shared" si="1"/>
        <v>10000</v>
      </c>
    </row>
    <row r="20" spans="1:7" ht="30.75" thickBot="1">
      <c r="A20" s="35">
        <v>13</v>
      </c>
      <c r="B20" s="37" t="s">
        <v>57</v>
      </c>
      <c r="C20" s="32">
        <v>10</v>
      </c>
      <c r="D20" s="33"/>
      <c r="E20" s="25">
        <v>100</v>
      </c>
      <c r="F20" s="33">
        <f t="shared" si="0"/>
        <v>1000</v>
      </c>
      <c r="G20" s="26">
        <f>F20</f>
        <v>1000</v>
      </c>
    </row>
    <row r="21" spans="1:7" ht="16.5" thickBot="1">
      <c r="A21" s="14"/>
      <c r="B21" s="62" t="s">
        <v>18</v>
      </c>
      <c r="C21" s="52"/>
      <c r="D21" s="63"/>
      <c r="E21" s="53"/>
      <c r="F21" s="34"/>
      <c r="G21" s="6">
        <f>SUM(G8:G20)</f>
        <v>82300</v>
      </c>
    </row>
    <row r="22" spans="1:7" ht="16.5" thickBot="1">
      <c r="A22" s="19" t="s">
        <v>19</v>
      </c>
      <c r="B22" s="51" t="s">
        <v>20</v>
      </c>
      <c r="C22" s="52"/>
      <c r="D22" s="52"/>
      <c r="E22" s="52"/>
      <c r="F22" s="52"/>
      <c r="G22" s="53"/>
    </row>
    <row r="23" spans="1:7" ht="15">
      <c r="A23" s="64"/>
      <c r="B23" s="64"/>
      <c r="C23" s="7" t="s">
        <v>4</v>
      </c>
      <c r="D23" s="66" t="s">
        <v>22</v>
      </c>
      <c r="E23" s="64"/>
      <c r="F23" s="68" t="s">
        <v>84</v>
      </c>
      <c r="G23" s="64"/>
    </row>
    <row r="24" spans="1:7" ht="15.75" thickBot="1">
      <c r="A24" s="65"/>
      <c r="B24" s="65"/>
      <c r="C24" s="8" t="s">
        <v>21</v>
      </c>
      <c r="D24" s="67"/>
      <c r="E24" s="65"/>
      <c r="F24" s="69"/>
      <c r="G24" s="65"/>
    </row>
    <row r="25" spans="1:7" ht="15.75" thickBot="1">
      <c r="A25" s="16">
        <v>1</v>
      </c>
      <c r="B25" s="9" t="s">
        <v>24</v>
      </c>
      <c r="C25" s="10">
        <v>1</v>
      </c>
      <c r="D25" s="10">
        <v>3</v>
      </c>
      <c r="E25" s="11"/>
      <c r="F25" s="5">
        <v>1000</v>
      </c>
      <c r="G25" s="5">
        <f>F25*D25</f>
        <v>3000</v>
      </c>
    </row>
    <row r="26" spans="1:7" ht="15.75" thickBot="1">
      <c r="A26" s="16">
        <v>2</v>
      </c>
      <c r="B26" s="9" t="s">
        <v>25</v>
      </c>
      <c r="C26" s="10" t="s">
        <v>50</v>
      </c>
      <c r="D26" s="10">
        <v>12</v>
      </c>
      <c r="E26" s="11"/>
      <c r="F26" s="5">
        <v>1000</v>
      </c>
      <c r="G26" s="5">
        <f>F26*D26</f>
        <v>12000</v>
      </c>
    </row>
    <row r="27" spans="1:7" ht="15.75" thickBot="1">
      <c r="A27" s="16">
        <v>3</v>
      </c>
      <c r="B27" s="9" t="s">
        <v>26</v>
      </c>
      <c r="C27" s="10">
        <v>1</v>
      </c>
      <c r="D27" s="10">
        <v>8</v>
      </c>
      <c r="E27" s="11"/>
      <c r="F27" s="5">
        <v>1000</v>
      </c>
      <c r="G27" s="5">
        <f>F27*D27</f>
        <v>8000</v>
      </c>
    </row>
    <row r="28" spans="1:7" ht="16.5" thickBot="1">
      <c r="A28" s="14"/>
      <c r="B28" s="51" t="s">
        <v>27</v>
      </c>
      <c r="C28" s="52"/>
      <c r="D28" s="52"/>
      <c r="E28" s="53"/>
      <c r="F28" s="6">
        <f>SUM(F25:F27)</f>
        <v>3000</v>
      </c>
      <c r="G28" s="6">
        <f>SUM(G25:G27)</f>
        <v>23000</v>
      </c>
    </row>
    <row r="29" spans="1:7" ht="16.5" thickBot="1">
      <c r="A29" s="19" t="s">
        <v>0</v>
      </c>
      <c r="B29" s="51" t="s">
        <v>62</v>
      </c>
      <c r="C29" s="52"/>
      <c r="D29" s="52"/>
      <c r="E29" s="52"/>
      <c r="F29" s="52"/>
      <c r="G29" s="53"/>
    </row>
    <row r="30" spans="1:7" ht="32.25" thickBot="1">
      <c r="A30" s="14"/>
      <c r="B30" s="12" t="s">
        <v>3</v>
      </c>
      <c r="C30" s="12" t="s">
        <v>28</v>
      </c>
      <c r="D30" s="13" t="s">
        <v>29</v>
      </c>
      <c r="E30" s="13" t="s">
        <v>53</v>
      </c>
      <c r="F30" s="13" t="s">
        <v>23</v>
      </c>
      <c r="G30" s="14"/>
    </row>
    <row r="31" spans="1:7" ht="32.25" thickBot="1">
      <c r="A31" s="16">
        <v>1</v>
      </c>
      <c r="B31" s="15" t="s">
        <v>51</v>
      </c>
      <c r="C31" s="15" t="s">
        <v>52</v>
      </c>
      <c r="D31" s="16">
        <v>1600</v>
      </c>
      <c r="E31" s="49">
        <v>10</v>
      </c>
      <c r="F31" s="5">
        <f t="shared" ref="F31:F36" si="2">D31*E31</f>
        <v>16000</v>
      </c>
      <c r="G31" s="5">
        <f t="shared" ref="G31:G36" si="3">F31</f>
        <v>16000</v>
      </c>
    </row>
    <row r="32" spans="1:7" ht="16.5" thickBot="1">
      <c r="A32" s="16">
        <v>2</v>
      </c>
      <c r="B32" s="15" t="s">
        <v>56</v>
      </c>
      <c r="C32" s="15" t="s">
        <v>73</v>
      </c>
      <c r="D32" s="16">
        <v>150</v>
      </c>
      <c r="E32" s="49">
        <v>100</v>
      </c>
      <c r="F32" s="5">
        <f t="shared" si="2"/>
        <v>15000</v>
      </c>
      <c r="G32" s="5">
        <f t="shared" si="3"/>
        <v>15000</v>
      </c>
    </row>
    <row r="33" spans="1:10" ht="16.5" thickBot="1">
      <c r="A33" s="16">
        <v>3</v>
      </c>
      <c r="B33" s="15" t="s">
        <v>54</v>
      </c>
      <c r="C33" s="15" t="s">
        <v>55</v>
      </c>
      <c r="D33" s="16">
        <v>600</v>
      </c>
      <c r="E33" s="49">
        <v>2</v>
      </c>
      <c r="F33" s="5">
        <f t="shared" si="2"/>
        <v>1200</v>
      </c>
      <c r="G33" s="5">
        <f t="shared" si="3"/>
        <v>1200</v>
      </c>
    </row>
    <row r="34" spans="1:10" ht="16.5" thickBot="1">
      <c r="A34" s="16">
        <v>4</v>
      </c>
      <c r="B34" s="15" t="s">
        <v>59</v>
      </c>
      <c r="C34" s="15" t="s">
        <v>58</v>
      </c>
      <c r="D34" s="16">
        <v>900</v>
      </c>
      <c r="E34" s="49">
        <v>2</v>
      </c>
      <c r="F34" s="5">
        <f t="shared" si="2"/>
        <v>1800</v>
      </c>
      <c r="G34" s="5">
        <f t="shared" si="3"/>
        <v>1800</v>
      </c>
    </row>
    <row r="35" spans="1:10" ht="16.5" thickBot="1">
      <c r="A35" s="16">
        <v>5</v>
      </c>
      <c r="B35" s="15" t="s">
        <v>60</v>
      </c>
      <c r="C35" s="15" t="s">
        <v>58</v>
      </c>
      <c r="D35" s="16">
        <v>800</v>
      </c>
      <c r="E35" s="49">
        <v>2</v>
      </c>
      <c r="F35" s="5">
        <f t="shared" si="2"/>
        <v>1600</v>
      </c>
      <c r="G35" s="5">
        <f t="shared" si="3"/>
        <v>1600</v>
      </c>
    </row>
    <row r="36" spans="1:10" ht="16.5" thickBot="1">
      <c r="A36" s="16">
        <v>6</v>
      </c>
      <c r="B36" s="15" t="s">
        <v>61</v>
      </c>
      <c r="C36" s="15" t="s">
        <v>50</v>
      </c>
      <c r="D36" s="16">
        <v>1000</v>
      </c>
      <c r="E36" s="49">
        <v>1</v>
      </c>
      <c r="F36" s="5">
        <f t="shared" si="2"/>
        <v>1000</v>
      </c>
      <c r="G36" s="5">
        <f t="shared" si="3"/>
        <v>1000</v>
      </c>
    </row>
    <row r="37" spans="1:10" ht="16.5" thickBot="1">
      <c r="A37" s="14"/>
      <c r="B37" s="51" t="s">
        <v>30</v>
      </c>
      <c r="C37" s="52"/>
      <c r="D37" s="52"/>
      <c r="E37" s="53"/>
      <c r="F37" s="50">
        <f>SUM(F31:F36)</f>
        <v>36600</v>
      </c>
      <c r="G37" s="6">
        <f>SUM(G31:G36)</f>
        <v>36600</v>
      </c>
    </row>
    <row r="38" spans="1:10" ht="16.5" thickBot="1">
      <c r="A38" s="19" t="s">
        <v>31</v>
      </c>
      <c r="B38" s="51" t="s">
        <v>32</v>
      </c>
      <c r="C38" s="52"/>
      <c r="D38" s="52"/>
      <c r="E38" s="53"/>
      <c r="F38" s="14"/>
      <c r="G38" s="14"/>
    </row>
    <row r="39" spans="1:10" ht="16.5" thickBot="1">
      <c r="A39" s="11"/>
      <c r="B39" s="20" t="s">
        <v>33</v>
      </c>
      <c r="C39" s="11"/>
      <c r="D39" s="11"/>
      <c r="E39" s="11"/>
      <c r="F39" s="11"/>
      <c r="G39" s="11"/>
    </row>
    <row r="40" spans="1:10" ht="16.5" thickBot="1">
      <c r="A40" s="11"/>
      <c r="B40" s="21" t="s">
        <v>34</v>
      </c>
      <c r="C40" s="21" t="s">
        <v>35</v>
      </c>
      <c r="D40" s="21" t="s">
        <v>36</v>
      </c>
      <c r="E40" s="11"/>
      <c r="F40" s="11"/>
      <c r="G40" s="21" t="s">
        <v>23</v>
      </c>
      <c r="J40" s="28"/>
    </row>
    <row r="41" spans="1:10" ht="15.75" thickBot="1">
      <c r="A41" s="16">
        <v>1</v>
      </c>
      <c r="B41" s="4" t="s">
        <v>63</v>
      </c>
      <c r="C41" s="5">
        <v>1</v>
      </c>
      <c r="D41" s="5">
        <v>1</v>
      </c>
      <c r="E41" s="5">
        <v>600</v>
      </c>
      <c r="F41" s="5" t="s">
        <v>65</v>
      </c>
      <c r="G41" s="5">
        <f>E41*D41</f>
        <v>600</v>
      </c>
      <c r="J41" s="28"/>
    </row>
    <row r="42" spans="1:10" ht="15.75" thickBot="1">
      <c r="A42" s="16">
        <v>2</v>
      </c>
      <c r="B42" s="4" t="s">
        <v>37</v>
      </c>
      <c r="C42" s="5">
        <v>2</v>
      </c>
      <c r="D42" s="5">
        <v>1</v>
      </c>
      <c r="E42" s="5">
        <v>450</v>
      </c>
      <c r="F42" s="5">
        <v>0</v>
      </c>
      <c r="G42" s="5">
        <f>E42*D42</f>
        <v>450</v>
      </c>
    </row>
    <row r="43" spans="1:10" ht="15.75" thickBot="1">
      <c r="A43" s="16">
        <v>3</v>
      </c>
      <c r="B43" s="4" t="s">
        <v>38</v>
      </c>
      <c r="C43" s="5">
        <v>2</v>
      </c>
      <c r="D43" s="5">
        <v>1</v>
      </c>
      <c r="E43" s="5">
        <v>450</v>
      </c>
      <c r="F43" s="5">
        <v>0</v>
      </c>
      <c r="G43" s="5">
        <f>E43*D43</f>
        <v>450</v>
      </c>
    </row>
    <row r="44" spans="1:10" ht="15.75" thickBot="1">
      <c r="A44" s="16">
        <v>4</v>
      </c>
      <c r="B44" s="4" t="s">
        <v>39</v>
      </c>
      <c r="C44" s="5">
        <v>2</v>
      </c>
      <c r="D44" s="5">
        <v>1</v>
      </c>
      <c r="E44" s="5">
        <v>250</v>
      </c>
      <c r="F44" s="5">
        <v>0</v>
      </c>
      <c r="G44" s="5">
        <f>E44*D44</f>
        <v>250</v>
      </c>
    </row>
    <row r="45" spans="1:10" ht="15.75" thickBot="1">
      <c r="A45" s="16">
        <v>5</v>
      </c>
      <c r="B45" s="4" t="s">
        <v>40</v>
      </c>
      <c r="C45" s="5">
        <v>1</v>
      </c>
      <c r="D45" s="5">
        <v>1</v>
      </c>
      <c r="E45" s="5">
        <v>350</v>
      </c>
      <c r="F45" s="5">
        <v>0</v>
      </c>
      <c r="G45" s="5">
        <f>E45*D45</f>
        <v>350</v>
      </c>
    </row>
    <row r="46" spans="1:10" ht="16.5" thickBot="1">
      <c r="A46" s="11"/>
      <c r="B46" s="51" t="s">
        <v>41</v>
      </c>
      <c r="C46" s="52"/>
      <c r="D46" s="52"/>
      <c r="E46" s="53"/>
      <c r="F46" s="6">
        <v>0</v>
      </c>
      <c r="G46" s="6">
        <f>SUM(G41:G45)</f>
        <v>2100</v>
      </c>
    </row>
    <row r="47" spans="1:10" ht="16.5" thickBot="1">
      <c r="A47" s="19" t="s">
        <v>71</v>
      </c>
      <c r="B47" s="20" t="s">
        <v>66</v>
      </c>
      <c r="C47" s="11"/>
      <c r="D47" s="11"/>
      <c r="E47" s="11"/>
      <c r="F47" s="11"/>
      <c r="G47" s="11"/>
    </row>
    <row r="48" spans="1:10" ht="15.75" thickBot="1">
      <c r="A48" s="16">
        <v>9</v>
      </c>
      <c r="B48" s="4" t="s">
        <v>64</v>
      </c>
      <c r="C48" s="5">
        <v>2</v>
      </c>
      <c r="D48" s="5">
        <v>2</v>
      </c>
      <c r="E48" s="5">
        <v>550</v>
      </c>
      <c r="F48" s="5">
        <f>C48*D48*E48</f>
        <v>2200</v>
      </c>
      <c r="G48" s="5">
        <f>F48</f>
        <v>2200</v>
      </c>
    </row>
    <row r="49" spans="1:7" ht="15.75" thickBot="1">
      <c r="A49" s="16">
        <v>10</v>
      </c>
      <c r="B49" s="4" t="s">
        <v>42</v>
      </c>
      <c r="C49" s="5">
        <v>2</v>
      </c>
      <c r="D49" s="5">
        <v>2</v>
      </c>
      <c r="E49" s="5">
        <v>450</v>
      </c>
      <c r="F49" s="5">
        <f>C49*D49*E49</f>
        <v>1800</v>
      </c>
      <c r="G49" s="5">
        <f>F49</f>
        <v>1800</v>
      </c>
    </row>
    <row r="50" spans="1:7" ht="16.5" thickBot="1">
      <c r="A50" s="11"/>
      <c r="B50" s="51" t="s">
        <v>41</v>
      </c>
      <c r="C50" s="52"/>
      <c r="D50" s="52"/>
      <c r="E50" s="53"/>
      <c r="F50" s="6">
        <v>0</v>
      </c>
      <c r="G50" s="6">
        <f>SUM(G48:G49)</f>
        <v>4000</v>
      </c>
    </row>
    <row r="51" spans="1:7" ht="16.5" thickBot="1">
      <c r="A51" s="11"/>
      <c r="B51" s="39" t="s">
        <v>72</v>
      </c>
      <c r="C51" s="40"/>
      <c r="D51" s="40"/>
      <c r="E51" s="41"/>
      <c r="F51" s="6"/>
      <c r="G51" s="6">
        <f>G50+G46+G37+G28+G21</f>
        <v>148000</v>
      </c>
    </row>
    <row r="52" spans="1:7" ht="16.5" thickBot="1">
      <c r="A52" s="11"/>
      <c r="B52" s="20" t="s">
        <v>67</v>
      </c>
      <c r="C52" s="11"/>
      <c r="D52" s="11"/>
      <c r="E52" s="11"/>
      <c r="F52" s="11"/>
      <c r="G52" s="20">
        <f>G51*5%</f>
        <v>7400</v>
      </c>
    </row>
    <row r="53" spans="1:7" ht="16.5" thickBot="1">
      <c r="A53" s="11"/>
      <c r="B53" s="51" t="s">
        <v>68</v>
      </c>
      <c r="C53" s="52"/>
      <c r="D53" s="52"/>
      <c r="E53" s="53"/>
      <c r="F53" s="6">
        <v>0</v>
      </c>
      <c r="G53" s="6">
        <f>SUM(G51:G52)</f>
        <v>155400</v>
      </c>
    </row>
    <row r="54" spans="1:7">
      <c r="A54" s="22"/>
      <c r="B54" s="22"/>
      <c r="C54" s="22"/>
      <c r="D54" s="22"/>
      <c r="E54" s="22"/>
      <c r="F54" s="22"/>
      <c r="G54" s="22"/>
    </row>
    <row r="55" spans="1:7" ht="18">
      <c r="A55" s="22"/>
      <c r="B55" s="22"/>
      <c r="C55" s="42" t="s">
        <v>74</v>
      </c>
      <c r="D55" s="29"/>
      <c r="E55" s="29"/>
      <c r="F55" s="29"/>
      <c r="G55" s="42">
        <f>G53</f>
        <v>155400</v>
      </c>
    </row>
    <row r="56" spans="1:7" ht="18">
      <c r="A56" s="22"/>
      <c r="B56" s="22"/>
      <c r="C56" s="42"/>
      <c r="D56" s="29"/>
      <c r="E56" s="29"/>
      <c r="F56" s="29"/>
      <c r="G56" s="42"/>
    </row>
    <row r="57" spans="1:7" ht="15">
      <c r="A57" s="22"/>
      <c r="B57" s="22"/>
      <c r="C57" s="29"/>
      <c r="D57" s="29"/>
      <c r="E57" s="29"/>
      <c r="F57" s="29"/>
      <c r="G57" s="29"/>
    </row>
    <row r="58" spans="1:7" ht="15">
      <c r="A58" s="22"/>
      <c r="B58" s="22"/>
      <c r="C58" s="29"/>
      <c r="D58" s="29"/>
      <c r="E58" s="29"/>
      <c r="F58" s="29"/>
      <c r="G58" s="29"/>
    </row>
    <row r="59" spans="1:7" ht="15.75">
      <c r="A59" s="44" t="s">
        <v>43</v>
      </c>
      <c r="B59" s="43"/>
      <c r="C59" s="43"/>
      <c r="D59" s="29"/>
      <c r="E59" s="29"/>
      <c r="F59" s="29"/>
      <c r="G59" s="29"/>
    </row>
    <row r="60" spans="1:7" ht="15.75">
      <c r="A60" s="48" t="s">
        <v>69</v>
      </c>
      <c r="B60" s="43"/>
      <c r="C60" s="43"/>
      <c r="D60" s="23"/>
      <c r="E60" s="23"/>
      <c r="F60" s="22"/>
      <c r="G60" s="22"/>
    </row>
    <row r="61" spans="1:7" ht="15.75">
      <c r="A61" s="45" t="s">
        <v>78</v>
      </c>
      <c r="B61" s="46"/>
      <c r="C61" s="46"/>
      <c r="D61" s="3"/>
      <c r="E61" s="3"/>
    </row>
    <row r="62" spans="1:7" ht="15.75">
      <c r="A62" s="46" t="s">
        <v>79</v>
      </c>
      <c r="B62" s="47"/>
      <c r="C62" s="47"/>
    </row>
    <row r="63" spans="1:7" ht="15.75">
      <c r="A63" s="70" t="s">
        <v>80</v>
      </c>
    </row>
    <row r="64" spans="1:7" ht="15.75">
      <c r="A64" s="70" t="s">
        <v>81</v>
      </c>
    </row>
    <row r="65" spans="1:1" ht="15.75">
      <c r="A65" s="70" t="s">
        <v>82</v>
      </c>
    </row>
    <row r="66" spans="1:1" ht="15.75">
      <c r="A66" s="70" t="s">
        <v>83</v>
      </c>
    </row>
  </sheetData>
  <mergeCells count="21">
    <mergeCell ref="B50:E50"/>
    <mergeCell ref="B53:E53"/>
    <mergeCell ref="B28:E28"/>
    <mergeCell ref="B29:G29"/>
    <mergeCell ref="B37:E37"/>
    <mergeCell ref="B38:E38"/>
    <mergeCell ref="B46:E46"/>
    <mergeCell ref="B21:E21"/>
    <mergeCell ref="B22:G22"/>
    <mergeCell ref="A23:A24"/>
    <mergeCell ref="B23:B24"/>
    <mergeCell ref="D23:D24"/>
    <mergeCell ref="E23:E24"/>
    <mergeCell ref="F23:F24"/>
    <mergeCell ref="G23:G24"/>
    <mergeCell ref="B7:G7"/>
    <mergeCell ref="A5:A6"/>
    <mergeCell ref="B5:B6"/>
    <mergeCell ref="A3:G3"/>
    <mergeCell ref="A4:G4"/>
    <mergeCell ref="E5:E6"/>
  </mergeCells>
  <phoneticPr fontId="8" type="noConversion"/>
  <pageMargins left="0.75" right="0.75" top="1" bottom="1" header="0.5" footer="0.5"/>
  <pageSetup paperSize="9" scale="69" orientation="portrait" r:id="rId1"/>
  <headerFooter alignWithMargins="0"/>
  <rowBreaks count="1" manualBreakCount="1">
    <brk id="3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Association for Humanitarian Development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Khurshid Bhatti</dc:creator>
  <cp:lastModifiedBy>A.Khurshid Bhatti</cp:lastModifiedBy>
  <cp:lastPrinted>2004-09-29T02:27:35Z</cp:lastPrinted>
  <dcterms:created xsi:type="dcterms:W3CDTF">2009-06-16T06:23:45Z</dcterms:created>
  <dcterms:modified xsi:type="dcterms:W3CDTF">2014-09-10T12:49:14Z</dcterms:modified>
</cp:coreProperties>
</file>